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4\Mod. No 02\"/>
    </mc:Choice>
  </mc:AlternateContent>
  <bookViews>
    <workbookView xWindow="0" yWindow="0" windowWidth="24000" windowHeight="8835"/>
  </bookViews>
  <sheets>
    <sheet name="POAI 2024 PCJIC" sheetId="4" r:id="rId1"/>
  </sheets>
  <externalReferences>
    <externalReference r:id="rId2"/>
    <externalReference r:id="rId3"/>
  </externalReferences>
  <definedNames>
    <definedName name="_xlnm._FilterDatabase" localSheetId="0" hidden="1">'POAI 2024 PCJIC'!$A$6:$AL$18</definedName>
    <definedName name="_xlnm.Print_Area" localSheetId="0">'POAI 2024 PCJIC'!$A$1:$AL$26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2024 PCJIC'!$B:$B,'POAI 2024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4" l="1"/>
  <c r="AF18" i="4" l="1"/>
  <c r="AB16" i="4"/>
  <c r="AB15" i="4"/>
  <c r="AB14" i="4"/>
  <c r="Q18" i="4"/>
  <c r="Z18" i="4"/>
  <c r="AD18" i="4"/>
  <c r="T16" i="4"/>
  <c r="T15" i="4"/>
  <c r="T14" i="4"/>
  <c r="T12" i="4"/>
  <c r="T8" i="4"/>
  <c r="AJ18" i="4"/>
  <c r="G18" i="4"/>
  <c r="AH18" i="4"/>
  <c r="W16" i="4"/>
  <c r="W13" i="4"/>
  <c r="W11" i="4"/>
  <c r="W9" i="4"/>
  <c r="AB18" i="4" l="1"/>
  <c r="W18" i="4"/>
  <c r="AK18" i="4" l="1"/>
  <c r="T11" i="4" l="1"/>
  <c r="T18" i="4" s="1"/>
  <c r="J14" i="4" l="1"/>
  <c r="I14" i="4"/>
  <c r="H14" i="4"/>
  <c r="F14" i="4"/>
  <c r="AI10" i="4"/>
  <c r="AG10" i="4"/>
  <c r="AE12" i="4"/>
  <c r="AC12" i="4"/>
  <c r="AA16" i="4"/>
  <c r="Y14" i="4"/>
  <c r="X14" i="4"/>
  <c r="V16" i="4"/>
  <c r="U9" i="4"/>
  <c r="U10" i="4"/>
  <c r="U11" i="4"/>
  <c r="U16" i="4"/>
  <c r="S16" i="4"/>
  <c r="R9" i="4"/>
  <c r="R10" i="4"/>
  <c r="R11" i="4"/>
  <c r="R12" i="4"/>
  <c r="R13" i="4"/>
  <c r="E13" i="4" s="1"/>
  <c r="R14" i="4"/>
  <c r="R15" i="4"/>
  <c r="R16" i="4"/>
  <c r="R17" i="4"/>
  <c r="E17" i="4" s="1"/>
  <c r="P15" i="4"/>
  <c r="O16" i="4"/>
  <c r="N16" i="4"/>
  <c r="N10" i="4"/>
  <c r="N9" i="4"/>
  <c r="R8" i="4"/>
  <c r="E8" i="4" s="1"/>
  <c r="L7" i="4"/>
  <c r="K7" i="4"/>
  <c r="E7" i="4" s="1"/>
  <c r="E15" i="4" l="1"/>
  <c r="E12" i="4"/>
  <c r="E11" i="4"/>
  <c r="E9" i="4"/>
  <c r="E10" i="4"/>
  <c r="E16" i="4"/>
  <c r="E14" i="4"/>
  <c r="S18" i="4"/>
  <c r="O18" i="4"/>
  <c r="AE18" i="4" l="1"/>
  <c r="P18" i="4"/>
  <c r="Y18" i="4"/>
  <c r="X18" i="4"/>
  <c r="AC18" i="4"/>
  <c r="AA18" i="4"/>
  <c r="H18" i="4"/>
  <c r="U18" i="4" l="1"/>
  <c r="V18" i="4"/>
  <c r="F18" i="4"/>
  <c r="I18" i="4"/>
  <c r="AI18" i="4"/>
  <c r="AG18" i="4"/>
  <c r="N18" i="4"/>
  <c r="K18" i="4"/>
  <c r="J18" i="4"/>
  <c r="R18" i="4" l="1"/>
  <c r="E18" i="4" l="1"/>
  <c r="L18" i="4"/>
</calcChain>
</file>

<file path=xl/sharedStrings.xml><?xml version="1.0" encoding="utf-8"?>
<sst xmlns="http://schemas.openxmlformats.org/spreadsheetml/2006/main" count="76" uniqueCount="68">
  <si>
    <t>Fortalecimiento y desarrollo de la investigación del Politécnico Colombiano Jaime Isaza Cadavid Antioquia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</si>
  <si>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</si>
  <si>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</si>
  <si>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</si>
  <si>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</si>
  <si>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</si>
  <si>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</si>
  <si>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</si>
  <si>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VICERRECTORÍA DE DOCENCIA E INVESTIGACIÓN</t>
  </si>
  <si>
    <t>COORDINACIÓN BIBLIOTECA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</si>
  <si>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</si>
  <si>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</si>
  <si>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</si>
  <si>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</si>
  <si>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DIRECCIÓN DE PROGRAMAS Y PROYECTOS ESPECIALES</t>
  </si>
  <si>
    <t>FACULTAD DE EDUCACIÓN FÍSICA, RECREACIÓN Y DEPORTES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</si>
  <si>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</si>
  <si>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</si>
  <si>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</si>
  <si>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>OFICINA ASESORA DE PLANEACIÓN</t>
  </si>
  <si>
    <t xml:space="preserve">COORDINACIÓN NUEVAS TECNOLOGÍAS </t>
  </si>
  <si>
    <t>UNIDAD EJECUTORA
(RESPONSABLE OPERATIVO)</t>
  </si>
  <si>
    <t>LÍDER DE PROYECTO
(UNIDAD DE GESTIÓN DEL PROYECTO - UGP)</t>
  </si>
  <si>
    <t>Modernización infraestructura informática y de telecomunicaciones del politécnico JIC para el mantenimiento de la alta calidad institucional Antioquia</t>
  </si>
  <si>
    <t>Versión: 06</t>
  </si>
  <si>
    <t>TOTAL POAI</t>
  </si>
  <si>
    <t>ASIGNACIÓN AÑO 2024</t>
  </si>
  <si>
    <t>FUENTES DE INVERSIÓN PROGRAMADA 2024</t>
  </si>
  <si>
    <t>PLAN OPERATIVO ANUAL DE INVERSIONES - POAI 
VIGENCIA 2024</t>
  </si>
  <si>
    <t>Fortalecimiento y mejoramiento del acceso equitativo y permanencia docente en la educación superior en el Politécnico Colombiano Jaime Isaza Cadavid Antioquia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</si>
  <si>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</si>
  <si>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</si>
  <si>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</si>
  <si>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 la extensión y proyección social para la comunidad politécnica y público general en el ámbito departamental, nacional e internacional</t>
  </si>
  <si>
    <t>Fortalecimiento del Sistema Integrado de Bienestar Institucional Medellín, Rionegro, Apartadó, Marinilla, San Jerónimo</t>
  </si>
  <si>
    <t>Fortalecimiento de la gestión institucional y la infraestructura física de la sede y centros regionales del Politécnico Colombiano Jaime Isaza Cadavid en Medellín, Bello, Rionegro, Apartadó, Marinilla, San Jerónimo</t>
  </si>
  <si>
    <t>Estampilla Prodesarrollo de Antioquia Balance
(4-2020)</t>
  </si>
  <si>
    <t xml:space="preserve">PIC 2023 Balance
(4-1010) </t>
  </si>
  <si>
    <t>Recursos F.B.S.L.
Balance 
(4-2702)</t>
  </si>
  <si>
    <t>REND. FONDOS ESPEC. APARTADÓ  Balance 
(4-2701)</t>
  </si>
  <si>
    <t xml:space="preserve">REND. FONDOS ESPEC. RIONEGRO Balance
(4-2704) </t>
  </si>
  <si>
    <t>Estampilla Politécnico Balance
(4-2705)</t>
  </si>
  <si>
    <t>Excedentes de Extensión Balance
(4-2710)</t>
  </si>
  <si>
    <t>Devolución I.V.A. Balance
(4-2710)</t>
  </si>
  <si>
    <t>Estampilla Poli - Girardota Balance
(4-2714)</t>
  </si>
  <si>
    <t>PFC Balance
(4-2715)</t>
  </si>
  <si>
    <t>Administración de Convenios Balance
(4-4400)</t>
  </si>
  <si>
    <t>Recursos F.B.S.L.
(0-2702)</t>
  </si>
  <si>
    <t>Rendimientos F.B.S.L.
(0-2702)</t>
  </si>
  <si>
    <t>F.C aporte para el FBSL
(0-1010)</t>
  </si>
  <si>
    <t>F.C inversión aporte para el FBSL
(0-1011)</t>
  </si>
  <si>
    <t>Aportes ordinarios departamento
(0-1011)</t>
  </si>
  <si>
    <t>Aportes ordinarios departamento
(0-2052)</t>
  </si>
  <si>
    <t>Estampilla Poli - Rionegro
(0-2706)</t>
  </si>
  <si>
    <t>Rendimientos Estampilla Poli - Girardota
(0-2714)</t>
  </si>
  <si>
    <t>REND. FONDOS ESPEC. EST. POLITECNICA RIONEG
(0-2706)</t>
  </si>
  <si>
    <t>Estampilla Politécnico
(0-2705)</t>
  </si>
  <si>
    <t>REND. FONDOS ESPEC. EST. POLITECNICA
(4-2705)</t>
  </si>
  <si>
    <t>Estampilla Prodesarrollo de Antioquia 
(0-2020)</t>
  </si>
  <si>
    <t>REND. FONDOS ESPEC. EST. PRODESARROLLO
(0-2020)</t>
  </si>
  <si>
    <t>Devolución I.V.A.
(0-2710)</t>
  </si>
  <si>
    <t>REND. FONDOS ESPEC. DEVOLUCION I.V.A.
(0-2710)</t>
  </si>
  <si>
    <t>Recursos CREE 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</si>
  <si>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</si>
  <si>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</si>
  <si>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</si>
  <si>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</si>
  <si>
    <t>PIC 2024
(1010)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</si>
</sst>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9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3"/>
    <xf numFmtId="171" fontId="8" fillId="0" borderId="1" xfId="8" applyNumberFormat="1" applyFont="1" applyFill="1" applyBorder="1" applyAlignment="1">
      <alignment horizontal="center" vertical="center"/>
    </xf>
    <xf numFmtId="171" fontId="1" fillId="0" borderId="0" xfId="3" applyNumberFormat="1"/>
    <xf numFmtId="0" fontId="1" fillId="0" borderId="0" xfId="3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/>
    </xf>
    <xf numFmtId="172" fontId="1" fillId="0" borderId="0" xfId="3" applyNumberFormat="1"/>
    <xf numFmtId="0" fontId="13" fillId="0" borderId="1" xfId="0" applyFont="1" applyBorder="1" applyAlignment="1">
      <alignment horizontal="center" vertical="center" wrapText="1"/>
    </xf>
    <xf numFmtId="169" fontId="4" fillId="0" borderId="0" xfId="3" applyNumberFormat="1" applyFont="1" applyFill="1" applyBorder="1" applyAlignment="1">
      <alignment horizontal="center" vertical="center"/>
    </xf>
    <xf numFmtId="38" fontId="1" fillId="0" borderId="0" xfId="3" applyNumberFormat="1"/>
    <xf numFmtId="171" fontId="6" fillId="0" borderId="1" xfId="0" applyNumberFormat="1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/>
    </xf>
    <xf numFmtId="171" fontId="4" fillId="0" borderId="0" xfId="3" applyNumberFormat="1" applyFont="1" applyFill="1" applyBorder="1" applyAlignment="1">
      <alignment horizontal="center" vertical="center"/>
    </xf>
    <xf numFmtId="171" fontId="0" fillId="0" borderId="1" xfId="0" applyNumberFormat="1" applyFill="1" applyBorder="1" applyAlignment="1">
      <alignment horizontal="center" vertical="center"/>
    </xf>
    <xf numFmtId="171" fontId="1" fillId="0" borderId="0" xfId="3" applyNumberFormat="1" applyBorder="1"/>
    <xf numFmtId="172" fontId="1" fillId="0" borderId="0" xfId="3" applyNumberFormat="1" applyFill="1"/>
    <xf numFmtId="38" fontId="1" fillId="0" borderId="0" xfId="3" applyNumberFormat="1" applyFont="1" applyAlignment="1">
      <alignment horizontal="center"/>
    </xf>
    <xf numFmtId="0" fontId="1" fillId="0" borderId="1" xfId="3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168" fontId="8" fillId="0" borderId="1" xfId="8" applyNumberFormat="1" applyFont="1" applyFill="1" applyBorder="1" applyAlignment="1">
      <alignment horizontal="center" vertical="center" wrapText="1"/>
    </xf>
    <xf numFmtId="172" fontId="8" fillId="0" borderId="1" xfId="8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1" fontId="4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  <protection locked="0"/>
    </xf>
    <xf numFmtId="171" fontId="8" fillId="0" borderId="1" xfId="3" applyNumberFormat="1" applyFont="1" applyFill="1" applyBorder="1" applyAlignment="1">
      <alignment horizontal="center" vertical="center" wrapText="1"/>
    </xf>
    <xf numFmtId="171" fontId="8" fillId="0" borderId="1" xfId="3" applyNumberFormat="1" applyFont="1" applyFill="1" applyBorder="1" applyAlignment="1">
      <alignment horizontal="center" vertical="center"/>
    </xf>
    <xf numFmtId="171" fontId="0" fillId="0" borderId="1" xfId="0" applyNumberFormat="1" applyFont="1" applyFill="1" applyBorder="1" applyAlignment="1">
      <alignment horizontal="center" vertical="center" wrapText="1"/>
    </xf>
    <xf numFmtId="168" fontId="8" fillId="0" borderId="1" xfId="8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" fillId="0" borderId="0" xfId="3" applyFill="1"/>
    <xf numFmtId="171" fontId="1" fillId="0" borderId="0" xfId="3" applyNumberFormat="1" applyFill="1"/>
    <xf numFmtId="172" fontId="14" fillId="0" borderId="0" xfId="3" applyNumberFormat="1" applyFont="1" applyFill="1"/>
    <xf numFmtId="171" fontId="4" fillId="3" borderId="1" xfId="3" applyNumberFormat="1" applyFont="1" applyFill="1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0" fillId="0" borderId="1" xfId="0" applyNumberFormat="1" applyFont="1" applyFill="1" applyBorder="1" applyAlignment="1">
      <alignment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2" fillId="0" borderId="0" xfId="3" applyNumberFormat="1" applyFont="1" applyFill="1"/>
    <xf numFmtId="171" fontId="14" fillId="0" borderId="0" xfId="3" applyNumberFormat="1" applyFont="1" applyFill="1"/>
    <xf numFmtId="0" fontId="16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8" fillId="0" borderId="2" xfId="8" applyNumberFormat="1" applyFont="1" applyFill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168" fontId="8" fillId="0" borderId="2" xfId="8" applyNumberFormat="1" applyFont="1" applyFill="1" applyBorder="1" applyAlignment="1">
      <alignment vertical="center" wrapText="1"/>
    </xf>
    <xf numFmtId="164" fontId="8" fillId="0" borderId="1" xfId="3" applyNumberFormat="1" applyFont="1" applyFill="1" applyBorder="1" applyAlignment="1">
      <alignment vertical="center" wrapText="1"/>
    </xf>
    <xf numFmtId="49" fontId="8" fillId="0" borderId="1" xfId="3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 wrapText="1"/>
    </xf>
    <xf numFmtId="172" fontId="1" fillId="0" borderId="0" xfId="3" applyNumberFormat="1" applyBorder="1"/>
    <xf numFmtId="171" fontId="2" fillId="0" borderId="0" xfId="3" applyNumberFormat="1" applyFont="1" applyBorder="1" applyAlignment="1"/>
    <xf numFmtId="171" fontId="1" fillId="0" borderId="0" xfId="3" applyNumberFormat="1" applyBorder="1" applyAlignment="1"/>
    <xf numFmtId="0" fontId="1" fillId="0" borderId="0" xfId="3" applyBorder="1"/>
    <xf numFmtId="171" fontId="1" fillId="0" borderId="0" xfId="3" applyNumberFormat="1" applyBorder="1" applyAlignment="1">
      <alignment horizontal="left"/>
    </xf>
    <xf numFmtId="0" fontId="1" fillId="0" borderId="0" xfId="3" applyBorder="1" applyAlignment="1">
      <alignment horizontal="center"/>
    </xf>
    <xf numFmtId="0" fontId="1" fillId="0" borderId="0" xfId="3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171" fontId="4" fillId="4" borderId="1" xfId="3" applyNumberFormat="1" applyFon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 wrapText="1"/>
    </xf>
    <xf numFmtId="171" fontId="0" fillId="0" borderId="1" xfId="0" applyNumberFormat="1" applyFont="1" applyFill="1" applyBorder="1" applyAlignment="1">
      <alignment horizontal="right" vertical="center" wrapText="1"/>
    </xf>
    <xf numFmtId="171" fontId="0" fillId="0" borderId="1" xfId="0" applyNumberFormat="1" applyFont="1" applyFill="1" applyBorder="1" applyAlignment="1">
      <alignment horizontal="center" vertical="center"/>
    </xf>
    <xf numFmtId="171" fontId="16" fillId="4" borderId="1" xfId="3" applyNumberFormat="1" applyFont="1" applyFill="1" applyBorder="1" applyAlignment="1">
      <alignment horizontal="center" vertical="center" wrapText="1"/>
    </xf>
    <xf numFmtId="172" fontId="16" fillId="2" borderId="1" xfId="3" applyNumberFormat="1" applyFont="1" applyFill="1" applyBorder="1" applyAlignment="1">
      <alignment horizontal="center" vertical="center" wrapText="1"/>
    </xf>
    <xf numFmtId="171" fontId="16" fillId="2" borderId="1" xfId="3" applyNumberFormat="1" applyFont="1" applyFill="1" applyBorder="1" applyAlignment="1">
      <alignment horizontal="center" vertical="center" wrapText="1"/>
    </xf>
    <xf numFmtId="171" fontId="2" fillId="0" borderId="0" xfId="3" applyNumberFormat="1" applyFont="1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1" fontId="15" fillId="2" borderId="1" xfId="3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</cellXfs>
  <cellStyles count="21">
    <cellStyle name="Millares [0] 2" xfId="9"/>
    <cellStyle name="Millares 2" xfId="10"/>
    <cellStyle name="Millares 3" xfId="11"/>
    <cellStyle name="Moneda 2" xfId="8"/>
    <cellStyle name="Moneda 2 2" xfId="17"/>
    <cellStyle name="Moneda 3" xfId="16"/>
    <cellStyle name="Moneda 4" xfId="1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  <cellStyle name="Porcentual 2" xfId="19"/>
    <cellStyle name="Porcentual 3" xfId="20"/>
  </cellStyles>
  <dxfs count="0"/>
  <tableStyles count="0" defaultTableStyle="TableStyleMedium2" defaultPivotStyle="PivotStyleLight16"/>
  <colors>
    <mruColors>
      <color rgb="FFF8CBAD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5" name="Picture 1" descr="escudo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36</xdr:col>
      <xdr:colOff>165650</xdr:colOff>
      <xdr:row>19</xdr:row>
      <xdr:rowOff>0</xdr:rowOff>
    </xdr:from>
    <xdr:to>
      <xdr:col>37</xdr:col>
      <xdr:colOff>864777</xdr:colOff>
      <xdr:row>26</xdr:row>
      <xdr:rowOff>58603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xmlns="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5895" y="11326467"/>
          <a:ext cx="1506681" cy="12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mayo/Documents/A.%20A%20TRABAJADOS%20EN%20CASA%20II/POAI%202024/Inicial/FPL38%20PLAN%20OPERATIVO%20ANUAL%20DE%20INVERSIONES%20-%20POAI%20Inicia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mayo/Documents/A.%20A%20TRABAJADOS%20EN%20CASA%20II/POAI%202024/Balance/Consejo%20Directivo/Detalle%20Recursos%20del%20Balance%202024%20-%20Para%20At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2 PCJIC"/>
    </sheetNames>
    <sheetDataSet>
      <sheetData sheetId="0">
        <row r="7">
          <cell r="L7">
            <v>27813958371</v>
          </cell>
        </row>
        <row r="8">
          <cell r="K8">
            <v>20387496229</v>
          </cell>
          <cell r="L8">
            <v>18044599723</v>
          </cell>
        </row>
        <row r="9">
          <cell r="F9">
            <v>296359184.16000003</v>
          </cell>
        </row>
        <row r="10">
          <cell r="M10">
            <v>50000000</v>
          </cell>
          <cell r="P10">
            <v>536047167.95600003</v>
          </cell>
          <cell r="R10">
            <v>100000000</v>
          </cell>
        </row>
        <row r="11">
          <cell r="M11">
            <v>50000000</v>
          </cell>
          <cell r="P11">
            <v>429270000.00000006</v>
          </cell>
          <cell r="R11">
            <v>250000000</v>
          </cell>
        </row>
        <row r="12">
          <cell r="P12">
            <v>250500000</v>
          </cell>
        </row>
        <row r="13">
          <cell r="P13">
            <v>901120147.4000001</v>
          </cell>
        </row>
        <row r="14">
          <cell r="P14">
            <v>116307001.02000001</v>
          </cell>
        </row>
        <row r="15">
          <cell r="M15">
            <v>111000000.00000001</v>
          </cell>
          <cell r="R15">
            <v>111000000.00000001</v>
          </cell>
          <cell r="Y15">
            <v>1110</v>
          </cell>
          <cell r="Z15">
            <v>1110</v>
          </cell>
        </row>
        <row r="16">
          <cell r="P16">
            <v>1366375014.8600001</v>
          </cell>
          <cell r="R16">
            <v>260000000</v>
          </cell>
        </row>
        <row r="17">
          <cell r="X17">
            <v>22261441545</v>
          </cell>
        </row>
        <row r="18">
          <cell r="P18">
            <v>401927923.96800005</v>
          </cell>
          <cell r="W18">
            <v>1922057706.3999999</v>
          </cell>
        </row>
        <row r="19">
          <cell r="P19">
            <v>635536002.04799998</v>
          </cell>
        </row>
        <row r="20">
          <cell r="P20">
            <v>32192795.098380834</v>
          </cell>
          <cell r="T20">
            <v>285284796.75</v>
          </cell>
          <cell r="U20">
            <v>3428325.5</v>
          </cell>
        </row>
        <row r="21">
          <cell r="P21">
            <v>55500000.000000007</v>
          </cell>
          <cell r="T21">
            <v>285284796.75</v>
          </cell>
          <cell r="U21">
            <v>3428325.5</v>
          </cell>
        </row>
        <row r="22">
          <cell r="P22">
            <v>623692391.13104999</v>
          </cell>
          <cell r="T22">
            <v>570569593.5</v>
          </cell>
          <cell r="U22">
            <v>6856651</v>
          </cell>
        </row>
        <row r="23">
          <cell r="G23">
            <v>1665169596</v>
          </cell>
          <cell r="H23">
            <v>7832727</v>
          </cell>
          <cell r="I23">
            <v>194424068</v>
          </cell>
          <cell r="J23">
            <v>36786772</v>
          </cell>
        </row>
        <row r="24">
          <cell r="O24">
            <v>1110</v>
          </cell>
          <cell r="P24">
            <v>2419155990.21</v>
          </cell>
        </row>
        <row r="25">
          <cell r="M25">
            <v>1008127262.0000001</v>
          </cell>
          <cell r="N25">
            <v>12136804</v>
          </cell>
          <cell r="P25">
            <v>121394132</v>
          </cell>
          <cell r="R25">
            <v>1416701535.0600002</v>
          </cell>
          <cell r="S25">
            <v>68565204</v>
          </cell>
          <cell r="V25">
            <v>1051081.2000000002</v>
          </cell>
        </row>
        <row r="26">
          <cell r="P26">
            <v>139579446.84799999</v>
          </cell>
          <cell r="Q26">
            <v>68359195</v>
          </cell>
        </row>
        <row r="27">
          <cell r="M27">
            <v>166500000</v>
          </cell>
          <cell r="P27">
            <v>582417000</v>
          </cell>
          <cell r="R27">
            <v>135165203.94</v>
          </cell>
        </row>
        <row r="28">
          <cell r="P28">
            <v>47441355</v>
          </cell>
        </row>
        <row r="29">
          <cell r="P29">
            <v>153713088.3003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"/>
    </sheetNames>
    <sheetDataSet>
      <sheetData sheetId="0">
        <row r="11">
          <cell r="B11">
            <v>80000000</v>
          </cell>
        </row>
        <row r="12">
          <cell r="B12">
            <v>1403530195</v>
          </cell>
        </row>
        <row r="17">
          <cell r="B17">
            <v>50000000</v>
          </cell>
        </row>
        <row r="18">
          <cell r="B18">
            <v>390000000</v>
          </cell>
        </row>
        <row r="19">
          <cell r="B19">
            <v>1000000000</v>
          </cell>
        </row>
        <row r="20">
          <cell r="B20">
            <v>160000000</v>
          </cell>
        </row>
        <row r="22">
          <cell r="B22">
            <v>300000000</v>
          </cell>
        </row>
        <row r="25">
          <cell r="B25">
            <v>1000000000</v>
          </cell>
        </row>
        <row r="26">
          <cell r="B26">
            <v>490744354</v>
          </cell>
        </row>
        <row r="27">
          <cell r="B27">
            <v>635312790.12</v>
          </cell>
        </row>
        <row r="28">
          <cell r="B28">
            <v>620000000</v>
          </cell>
        </row>
        <row r="29">
          <cell r="B29">
            <v>180000000</v>
          </cell>
        </row>
        <row r="30">
          <cell r="B30">
            <v>640000000</v>
          </cell>
        </row>
        <row r="33">
          <cell r="B33">
            <v>1580000000</v>
          </cell>
        </row>
        <row r="34">
          <cell r="B34">
            <v>58238344</v>
          </cell>
        </row>
        <row r="35">
          <cell r="B35">
            <v>131086542</v>
          </cell>
        </row>
        <row r="36">
          <cell r="B36">
            <v>300000000</v>
          </cell>
        </row>
        <row r="37">
          <cell r="B37">
            <v>130000000</v>
          </cell>
        </row>
        <row r="38">
          <cell r="B38">
            <v>70000000</v>
          </cell>
        </row>
        <row r="39">
          <cell r="B39">
            <v>300000000</v>
          </cell>
        </row>
        <row r="40">
          <cell r="B40">
            <v>360000000</v>
          </cell>
        </row>
        <row r="41">
          <cell r="B41">
            <v>100000000</v>
          </cell>
        </row>
        <row r="42">
          <cell r="B42">
            <v>74290054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L76"/>
  <sheetViews>
    <sheetView tabSelected="1" zoomScaleNormal="100" workbookViewId="0">
      <selection activeCell="D8" sqref="D8"/>
    </sheetView>
  </sheetViews>
  <sheetFormatPr baseColWidth="10" defaultRowHeight="12.75" x14ac:dyDescent="0.2"/>
  <cols>
    <col min="1" max="1" width="5.140625" style="4" bestFit="1" customWidth="1"/>
    <col min="2" max="2" width="46" style="1" customWidth="1"/>
    <col min="3" max="3" width="23.42578125" style="13" customWidth="1"/>
    <col min="4" max="4" width="15.42578125" style="14" customWidth="1"/>
    <col min="5" max="5" width="16.85546875" style="3" customWidth="1"/>
    <col min="6" max="7" width="14.7109375" style="1" customWidth="1"/>
    <col min="8" max="8" width="11.5703125" style="1" customWidth="1"/>
    <col min="9" max="9" width="12.42578125" style="1" customWidth="1"/>
    <col min="10" max="10" width="11.7109375" style="1" customWidth="1"/>
    <col min="11" max="11" width="15.28515625" style="1" customWidth="1"/>
    <col min="12" max="13" width="15.5703125" style="1" customWidth="1"/>
    <col min="14" max="14" width="14.7109375" style="8" customWidth="1"/>
    <col min="15" max="15" width="12.28515625" style="1" customWidth="1"/>
    <col min="16" max="16" width="10.28515625" style="1" customWidth="1"/>
    <col min="17" max="17" width="10.7109375" style="1" customWidth="1"/>
    <col min="18" max="20" width="14.7109375" style="3" customWidth="1"/>
    <col min="21" max="22" width="13.85546875" style="3" customWidth="1"/>
    <col min="23" max="23" width="14.28515625" style="3" customWidth="1"/>
    <col min="24" max="25" width="14.7109375" style="1" customWidth="1"/>
    <col min="26" max="26" width="12.7109375" style="1" customWidth="1"/>
    <col min="27" max="27" width="12.28515625" style="1" customWidth="1"/>
    <col min="28" max="28" width="14.28515625" style="1" customWidth="1"/>
    <col min="29" max="29" width="15.140625" style="1" customWidth="1"/>
    <col min="30" max="30" width="12.42578125" style="1" customWidth="1"/>
    <col min="31" max="31" width="16.42578125" style="1" customWidth="1"/>
    <col min="32" max="32" width="15.140625" style="1" customWidth="1"/>
    <col min="33" max="36" width="8.85546875" style="1" customWidth="1"/>
    <col min="37" max="37" width="11.42578125" style="1" customWidth="1"/>
    <col min="38" max="38" width="15.85546875" style="1" customWidth="1"/>
    <col min="39" max="265" width="11.42578125" style="1"/>
    <col min="266" max="267" width="0" style="1" hidden="1" customWidth="1"/>
    <col min="268" max="268" width="29.5703125" style="1" bestFit="1" customWidth="1"/>
    <col min="269" max="269" width="28.5703125" style="1" customWidth="1"/>
    <col min="270" max="271" width="0" style="1" hidden="1" customWidth="1"/>
    <col min="272" max="272" width="21.85546875" style="1" bestFit="1" customWidth="1"/>
    <col min="273" max="273" width="19.28515625" style="1" bestFit="1" customWidth="1"/>
    <col min="274" max="274" width="16.42578125" style="1" bestFit="1" customWidth="1"/>
    <col min="275" max="275" width="22.85546875" style="1" bestFit="1" customWidth="1"/>
    <col min="276" max="276" width="18.5703125" style="1" customWidth="1"/>
    <col min="277" max="277" width="18.5703125" style="1" bestFit="1" customWidth="1"/>
    <col min="278" max="278" width="17.140625" style="1" customWidth="1"/>
    <col min="279" max="279" width="18.85546875" style="1" bestFit="1" customWidth="1"/>
    <col min="280" max="280" width="19" style="1" customWidth="1"/>
    <col min="281" max="281" width="24.42578125" style="1" bestFit="1" customWidth="1"/>
    <col min="282" max="282" width="18.7109375" style="1" bestFit="1" customWidth="1"/>
    <col min="283" max="283" width="18.5703125" style="1" bestFit="1" customWidth="1"/>
    <col min="284" max="284" width="22" style="1" bestFit="1" customWidth="1"/>
    <col min="285" max="285" width="9.28515625" style="1" bestFit="1" customWidth="1"/>
    <col min="286" max="286" width="12.140625" style="1" bestFit="1" customWidth="1"/>
    <col min="287" max="287" width="15.7109375" style="1" bestFit="1" customWidth="1"/>
    <col min="288" max="521" width="11.42578125" style="1"/>
    <col min="522" max="523" width="0" style="1" hidden="1" customWidth="1"/>
    <col min="524" max="524" width="29.5703125" style="1" bestFit="1" customWidth="1"/>
    <col min="525" max="525" width="28.5703125" style="1" customWidth="1"/>
    <col min="526" max="527" width="0" style="1" hidden="1" customWidth="1"/>
    <col min="528" max="528" width="21.85546875" style="1" bestFit="1" customWidth="1"/>
    <col min="529" max="529" width="19.28515625" style="1" bestFit="1" customWidth="1"/>
    <col min="530" max="530" width="16.42578125" style="1" bestFit="1" customWidth="1"/>
    <col min="531" max="531" width="22.85546875" style="1" bestFit="1" customWidth="1"/>
    <col min="532" max="532" width="18.5703125" style="1" customWidth="1"/>
    <col min="533" max="533" width="18.5703125" style="1" bestFit="1" customWidth="1"/>
    <col min="534" max="534" width="17.140625" style="1" customWidth="1"/>
    <col min="535" max="535" width="18.85546875" style="1" bestFit="1" customWidth="1"/>
    <col min="536" max="536" width="19" style="1" customWidth="1"/>
    <col min="537" max="537" width="24.42578125" style="1" bestFit="1" customWidth="1"/>
    <col min="538" max="538" width="18.7109375" style="1" bestFit="1" customWidth="1"/>
    <col min="539" max="539" width="18.5703125" style="1" bestFit="1" customWidth="1"/>
    <col min="540" max="540" width="22" style="1" bestFit="1" customWidth="1"/>
    <col min="541" max="541" width="9.28515625" style="1" bestFit="1" customWidth="1"/>
    <col min="542" max="542" width="12.140625" style="1" bestFit="1" customWidth="1"/>
    <col min="543" max="543" width="15.7109375" style="1" bestFit="1" customWidth="1"/>
    <col min="544" max="777" width="11.42578125" style="1"/>
    <col min="778" max="779" width="0" style="1" hidden="1" customWidth="1"/>
    <col min="780" max="780" width="29.5703125" style="1" bestFit="1" customWidth="1"/>
    <col min="781" max="781" width="28.5703125" style="1" customWidth="1"/>
    <col min="782" max="783" width="0" style="1" hidden="1" customWidth="1"/>
    <col min="784" max="784" width="21.85546875" style="1" bestFit="1" customWidth="1"/>
    <col min="785" max="785" width="19.28515625" style="1" bestFit="1" customWidth="1"/>
    <col min="786" max="786" width="16.42578125" style="1" bestFit="1" customWidth="1"/>
    <col min="787" max="787" width="22.85546875" style="1" bestFit="1" customWidth="1"/>
    <col min="788" max="788" width="18.5703125" style="1" customWidth="1"/>
    <col min="789" max="789" width="18.5703125" style="1" bestFit="1" customWidth="1"/>
    <col min="790" max="790" width="17.140625" style="1" customWidth="1"/>
    <col min="791" max="791" width="18.85546875" style="1" bestFit="1" customWidth="1"/>
    <col min="792" max="792" width="19" style="1" customWidth="1"/>
    <col min="793" max="793" width="24.42578125" style="1" bestFit="1" customWidth="1"/>
    <col min="794" max="794" width="18.7109375" style="1" bestFit="1" customWidth="1"/>
    <col min="795" max="795" width="18.5703125" style="1" bestFit="1" customWidth="1"/>
    <col min="796" max="796" width="22" style="1" bestFit="1" customWidth="1"/>
    <col min="797" max="797" width="9.28515625" style="1" bestFit="1" customWidth="1"/>
    <col min="798" max="798" width="12.140625" style="1" bestFit="1" customWidth="1"/>
    <col min="799" max="799" width="15.7109375" style="1" bestFit="1" customWidth="1"/>
    <col min="800" max="1033" width="11.42578125" style="1"/>
    <col min="1034" max="1035" width="0" style="1" hidden="1" customWidth="1"/>
    <col min="1036" max="1036" width="29.5703125" style="1" bestFit="1" customWidth="1"/>
    <col min="1037" max="1037" width="28.5703125" style="1" customWidth="1"/>
    <col min="1038" max="1039" width="0" style="1" hidden="1" customWidth="1"/>
    <col min="1040" max="1040" width="21.85546875" style="1" bestFit="1" customWidth="1"/>
    <col min="1041" max="1041" width="19.28515625" style="1" bestFit="1" customWidth="1"/>
    <col min="1042" max="1042" width="16.42578125" style="1" bestFit="1" customWidth="1"/>
    <col min="1043" max="1043" width="22.85546875" style="1" bestFit="1" customWidth="1"/>
    <col min="1044" max="1044" width="18.5703125" style="1" customWidth="1"/>
    <col min="1045" max="1045" width="18.5703125" style="1" bestFit="1" customWidth="1"/>
    <col min="1046" max="1046" width="17.140625" style="1" customWidth="1"/>
    <col min="1047" max="1047" width="18.85546875" style="1" bestFit="1" customWidth="1"/>
    <col min="1048" max="1048" width="19" style="1" customWidth="1"/>
    <col min="1049" max="1049" width="24.42578125" style="1" bestFit="1" customWidth="1"/>
    <col min="1050" max="1050" width="18.7109375" style="1" bestFit="1" customWidth="1"/>
    <col min="1051" max="1051" width="18.5703125" style="1" bestFit="1" customWidth="1"/>
    <col min="1052" max="1052" width="22" style="1" bestFit="1" customWidth="1"/>
    <col min="1053" max="1053" width="9.28515625" style="1" bestFit="1" customWidth="1"/>
    <col min="1054" max="1054" width="12.140625" style="1" bestFit="1" customWidth="1"/>
    <col min="1055" max="1055" width="15.7109375" style="1" bestFit="1" customWidth="1"/>
    <col min="1056" max="1289" width="11.42578125" style="1"/>
    <col min="1290" max="1291" width="0" style="1" hidden="1" customWidth="1"/>
    <col min="1292" max="1292" width="29.5703125" style="1" bestFit="1" customWidth="1"/>
    <col min="1293" max="1293" width="28.5703125" style="1" customWidth="1"/>
    <col min="1294" max="1295" width="0" style="1" hidden="1" customWidth="1"/>
    <col min="1296" max="1296" width="21.85546875" style="1" bestFit="1" customWidth="1"/>
    <col min="1297" max="1297" width="19.28515625" style="1" bestFit="1" customWidth="1"/>
    <col min="1298" max="1298" width="16.42578125" style="1" bestFit="1" customWidth="1"/>
    <col min="1299" max="1299" width="22.85546875" style="1" bestFit="1" customWidth="1"/>
    <col min="1300" max="1300" width="18.5703125" style="1" customWidth="1"/>
    <col min="1301" max="1301" width="18.5703125" style="1" bestFit="1" customWidth="1"/>
    <col min="1302" max="1302" width="17.140625" style="1" customWidth="1"/>
    <col min="1303" max="1303" width="18.85546875" style="1" bestFit="1" customWidth="1"/>
    <col min="1304" max="1304" width="19" style="1" customWidth="1"/>
    <col min="1305" max="1305" width="24.42578125" style="1" bestFit="1" customWidth="1"/>
    <col min="1306" max="1306" width="18.7109375" style="1" bestFit="1" customWidth="1"/>
    <col min="1307" max="1307" width="18.5703125" style="1" bestFit="1" customWidth="1"/>
    <col min="1308" max="1308" width="22" style="1" bestFit="1" customWidth="1"/>
    <col min="1309" max="1309" width="9.28515625" style="1" bestFit="1" customWidth="1"/>
    <col min="1310" max="1310" width="12.140625" style="1" bestFit="1" customWidth="1"/>
    <col min="1311" max="1311" width="15.7109375" style="1" bestFit="1" customWidth="1"/>
    <col min="1312" max="1545" width="11.42578125" style="1"/>
    <col min="1546" max="1547" width="0" style="1" hidden="1" customWidth="1"/>
    <col min="1548" max="1548" width="29.5703125" style="1" bestFit="1" customWidth="1"/>
    <col min="1549" max="1549" width="28.5703125" style="1" customWidth="1"/>
    <col min="1550" max="1551" width="0" style="1" hidden="1" customWidth="1"/>
    <col min="1552" max="1552" width="21.85546875" style="1" bestFit="1" customWidth="1"/>
    <col min="1553" max="1553" width="19.28515625" style="1" bestFit="1" customWidth="1"/>
    <col min="1554" max="1554" width="16.42578125" style="1" bestFit="1" customWidth="1"/>
    <col min="1555" max="1555" width="22.85546875" style="1" bestFit="1" customWidth="1"/>
    <col min="1556" max="1556" width="18.5703125" style="1" customWidth="1"/>
    <col min="1557" max="1557" width="18.5703125" style="1" bestFit="1" customWidth="1"/>
    <col min="1558" max="1558" width="17.140625" style="1" customWidth="1"/>
    <col min="1559" max="1559" width="18.85546875" style="1" bestFit="1" customWidth="1"/>
    <col min="1560" max="1560" width="19" style="1" customWidth="1"/>
    <col min="1561" max="1561" width="24.42578125" style="1" bestFit="1" customWidth="1"/>
    <col min="1562" max="1562" width="18.7109375" style="1" bestFit="1" customWidth="1"/>
    <col min="1563" max="1563" width="18.5703125" style="1" bestFit="1" customWidth="1"/>
    <col min="1564" max="1564" width="22" style="1" bestFit="1" customWidth="1"/>
    <col min="1565" max="1565" width="9.28515625" style="1" bestFit="1" customWidth="1"/>
    <col min="1566" max="1566" width="12.140625" style="1" bestFit="1" customWidth="1"/>
    <col min="1567" max="1567" width="15.7109375" style="1" bestFit="1" customWidth="1"/>
    <col min="1568" max="1801" width="11.42578125" style="1"/>
    <col min="1802" max="1803" width="0" style="1" hidden="1" customWidth="1"/>
    <col min="1804" max="1804" width="29.5703125" style="1" bestFit="1" customWidth="1"/>
    <col min="1805" max="1805" width="28.5703125" style="1" customWidth="1"/>
    <col min="1806" max="1807" width="0" style="1" hidden="1" customWidth="1"/>
    <col min="1808" max="1808" width="21.85546875" style="1" bestFit="1" customWidth="1"/>
    <col min="1809" max="1809" width="19.28515625" style="1" bestFit="1" customWidth="1"/>
    <col min="1810" max="1810" width="16.42578125" style="1" bestFit="1" customWidth="1"/>
    <col min="1811" max="1811" width="22.85546875" style="1" bestFit="1" customWidth="1"/>
    <col min="1812" max="1812" width="18.5703125" style="1" customWidth="1"/>
    <col min="1813" max="1813" width="18.5703125" style="1" bestFit="1" customWidth="1"/>
    <col min="1814" max="1814" width="17.140625" style="1" customWidth="1"/>
    <col min="1815" max="1815" width="18.85546875" style="1" bestFit="1" customWidth="1"/>
    <col min="1816" max="1816" width="19" style="1" customWidth="1"/>
    <col min="1817" max="1817" width="24.42578125" style="1" bestFit="1" customWidth="1"/>
    <col min="1818" max="1818" width="18.7109375" style="1" bestFit="1" customWidth="1"/>
    <col min="1819" max="1819" width="18.5703125" style="1" bestFit="1" customWidth="1"/>
    <col min="1820" max="1820" width="22" style="1" bestFit="1" customWidth="1"/>
    <col min="1821" max="1821" width="9.28515625" style="1" bestFit="1" customWidth="1"/>
    <col min="1822" max="1822" width="12.140625" style="1" bestFit="1" customWidth="1"/>
    <col min="1823" max="1823" width="15.7109375" style="1" bestFit="1" customWidth="1"/>
    <col min="1824" max="2057" width="11.42578125" style="1"/>
    <col min="2058" max="2059" width="0" style="1" hidden="1" customWidth="1"/>
    <col min="2060" max="2060" width="29.5703125" style="1" bestFit="1" customWidth="1"/>
    <col min="2061" max="2061" width="28.5703125" style="1" customWidth="1"/>
    <col min="2062" max="2063" width="0" style="1" hidden="1" customWidth="1"/>
    <col min="2064" max="2064" width="21.85546875" style="1" bestFit="1" customWidth="1"/>
    <col min="2065" max="2065" width="19.28515625" style="1" bestFit="1" customWidth="1"/>
    <col min="2066" max="2066" width="16.42578125" style="1" bestFit="1" customWidth="1"/>
    <col min="2067" max="2067" width="22.85546875" style="1" bestFit="1" customWidth="1"/>
    <col min="2068" max="2068" width="18.5703125" style="1" customWidth="1"/>
    <col min="2069" max="2069" width="18.5703125" style="1" bestFit="1" customWidth="1"/>
    <col min="2070" max="2070" width="17.140625" style="1" customWidth="1"/>
    <col min="2071" max="2071" width="18.85546875" style="1" bestFit="1" customWidth="1"/>
    <col min="2072" max="2072" width="19" style="1" customWidth="1"/>
    <col min="2073" max="2073" width="24.42578125" style="1" bestFit="1" customWidth="1"/>
    <col min="2074" max="2074" width="18.7109375" style="1" bestFit="1" customWidth="1"/>
    <col min="2075" max="2075" width="18.5703125" style="1" bestFit="1" customWidth="1"/>
    <col min="2076" max="2076" width="22" style="1" bestFit="1" customWidth="1"/>
    <col min="2077" max="2077" width="9.28515625" style="1" bestFit="1" customWidth="1"/>
    <col min="2078" max="2078" width="12.140625" style="1" bestFit="1" customWidth="1"/>
    <col min="2079" max="2079" width="15.7109375" style="1" bestFit="1" customWidth="1"/>
    <col min="2080" max="2313" width="11.42578125" style="1"/>
    <col min="2314" max="2315" width="0" style="1" hidden="1" customWidth="1"/>
    <col min="2316" max="2316" width="29.5703125" style="1" bestFit="1" customWidth="1"/>
    <col min="2317" max="2317" width="28.5703125" style="1" customWidth="1"/>
    <col min="2318" max="2319" width="0" style="1" hidden="1" customWidth="1"/>
    <col min="2320" max="2320" width="21.85546875" style="1" bestFit="1" customWidth="1"/>
    <col min="2321" max="2321" width="19.28515625" style="1" bestFit="1" customWidth="1"/>
    <col min="2322" max="2322" width="16.42578125" style="1" bestFit="1" customWidth="1"/>
    <col min="2323" max="2323" width="22.85546875" style="1" bestFit="1" customWidth="1"/>
    <col min="2324" max="2324" width="18.5703125" style="1" customWidth="1"/>
    <col min="2325" max="2325" width="18.5703125" style="1" bestFit="1" customWidth="1"/>
    <col min="2326" max="2326" width="17.140625" style="1" customWidth="1"/>
    <col min="2327" max="2327" width="18.85546875" style="1" bestFit="1" customWidth="1"/>
    <col min="2328" max="2328" width="19" style="1" customWidth="1"/>
    <col min="2329" max="2329" width="24.42578125" style="1" bestFit="1" customWidth="1"/>
    <col min="2330" max="2330" width="18.7109375" style="1" bestFit="1" customWidth="1"/>
    <col min="2331" max="2331" width="18.5703125" style="1" bestFit="1" customWidth="1"/>
    <col min="2332" max="2332" width="22" style="1" bestFit="1" customWidth="1"/>
    <col min="2333" max="2333" width="9.28515625" style="1" bestFit="1" customWidth="1"/>
    <col min="2334" max="2334" width="12.140625" style="1" bestFit="1" customWidth="1"/>
    <col min="2335" max="2335" width="15.7109375" style="1" bestFit="1" customWidth="1"/>
    <col min="2336" max="2569" width="11.42578125" style="1"/>
    <col min="2570" max="2571" width="0" style="1" hidden="1" customWidth="1"/>
    <col min="2572" max="2572" width="29.5703125" style="1" bestFit="1" customWidth="1"/>
    <col min="2573" max="2573" width="28.5703125" style="1" customWidth="1"/>
    <col min="2574" max="2575" width="0" style="1" hidden="1" customWidth="1"/>
    <col min="2576" max="2576" width="21.85546875" style="1" bestFit="1" customWidth="1"/>
    <col min="2577" max="2577" width="19.28515625" style="1" bestFit="1" customWidth="1"/>
    <col min="2578" max="2578" width="16.42578125" style="1" bestFit="1" customWidth="1"/>
    <col min="2579" max="2579" width="22.85546875" style="1" bestFit="1" customWidth="1"/>
    <col min="2580" max="2580" width="18.5703125" style="1" customWidth="1"/>
    <col min="2581" max="2581" width="18.5703125" style="1" bestFit="1" customWidth="1"/>
    <col min="2582" max="2582" width="17.140625" style="1" customWidth="1"/>
    <col min="2583" max="2583" width="18.85546875" style="1" bestFit="1" customWidth="1"/>
    <col min="2584" max="2584" width="19" style="1" customWidth="1"/>
    <col min="2585" max="2585" width="24.42578125" style="1" bestFit="1" customWidth="1"/>
    <col min="2586" max="2586" width="18.7109375" style="1" bestFit="1" customWidth="1"/>
    <col min="2587" max="2587" width="18.5703125" style="1" bestFit="1" customWidth="1"/>
    <col min="2588" max="2588" width="22" style="1" bestFit="1" customWidth="1"/>
    <col min="2589" max="2589" width="9.28515625" style="1" bestFit="1" customWidth="1"/>
    <col min="2590" max="2590" width="12.140625" style="1" bestFit="1" customWidth="1"/>
    <col min="2591" max="2591" width="15.7109375" style="1" bestFit="1" customWidth="1"/>
    <col min="2592" max="2825" width="11.42578125" style="1"/>
    <col min="2826" max="2827" width="0" style="1" hidden="1" customWidth="1"/>
    <col min="2828" max="2828" width="29.5703125" style="1" bestFit="1" customWidth="1"/>
    <col min="2829" max="2829" width="28.5703125" style="1" customWidth="1"/>
    <col min="2830" max="2831" width="0" style="1" hidden="1" customWidth="1"/>
    <col min="2832" max="2832" width="21.85546875" style="1" bestFit="1" customWidth="1"/>
    <col min="2833" max="2833" width="19.28515625" style="1" bestFit="1" customWidth="1"/>
    <col min="2834" max="2834" width="16.42578125" style="1" bestFit="1" customWidth="1"/>
    <col min="2835" max="2835" width="22.85546875" style="1" bestFit="1" customWidth="1"/>
    <col min="2836" max="2836" width="18.5703125" style="1" customWidth="1"/>
    <col min="2837" max="2837" width="18.5703125" style="1" bestFit="1" customWidth="1"/>
    <col min="2838" max="2838" width="17.140625" style="1" customWidth="1"/>
    <col min="2839" max="2839" width="18.85546875" style="1" bestFit="1" customWidth="1"/>
    <col min="2840" max="2840" width="19" style="1" customWidth="1"/>
    <col min="2841" max="2841" width="24.42578125" style="1" bestFit="1" customWidth="1"/>
    <col min="2842" max="2842" width="18.7109375" style="1" bestFit="1" customWidth="1"/>
    <col min="2843" max="2843" width="18.5703125" style="1" bestFit="1" customWidth="1"/>
    <col min="2844" max="2844" width="22" style="1" bestFit="1" customWidth="1"/>
    <col min="2845" max="2845" width="9.28515625" style="1" bestFit="1" customWidth="1"/>
    <col min="2846" max="2846" width="12.140625" style="1" bestFit="1" customWidth="1"/>
    <col min="2847" max="2847" width="15.7109375" style="1" bestFit="1" customWidth="1"/>
    <col min="2848" max="3081" width="11.42578125" style="1"/>
    <col min="3082" max="3083" width="0" style="1" hidden="1" customWidth="1"/>
    <col min="3084" max="3084" width="29.5703125" style="1" bestFit="1" customWidth="1"/>
    <col min="3085" max="3085" width="28.5703125" style="1" customWidth="1"/>
    <col min="3086" max="3087" width="0" style="1" hidden="1" customWidth="1"/>
    <col min="3088" max="3088" width="21.85546875" style="1" bestFit="1" customWidth="1"/>
    <col min="3089" max="3089" width="19.28515625" style="1" bestFit="1" customWidth="1"/>
    <col min="3090" max="3090" width="16.42578125" style="1" bestFit="1" customWidth="1"/>
    <col min="3091" max="3091" width="22.85546875" style="1" bestFit="1" customWidth="1"/>
    <col min="3092" max="3092" width="18.5703125" style="1" customWidth="1"/>
    <col min="3093" max="3093" width="18.5703125" style="1" bestFit="1" customWidth="1"/>
    <col min="3094" max="3094" width="17.140625" style="1" customWidth="1"/>
    <col min="3095" max="3095" width="18.85546875" style="1" bestFit="1" customWidth="1"/>
    <col min="3096" max="3096" width="19" style="1" customWidth="1"/>
    <col min="3097" max="3097" width="24.42578125" style="1" bestFit="1" customWidth="1"/>
    <col min="3098" max="3098" width="18.7109375" style="1" bestFit="1" customWidth="1"/>
    <col min="3099" max="3099" width="18.5703125" style="1" bestFit="1" customWidth="1"/>
    <col min="3100" max="3100" width="22" style="1" bestFit="1" customWidth="1"/>
    <col min="3101" max="3101" width="9.28515625" style="1" bestFit="1" customWidth="1"/>
    <col min="3102" max="3102" width="12.140625" style="1" bestFit="1" customWidth="1"/>
    <col min="3103" max="3103" width="15.7109375" style="1" bestFit="1" customWidth="1"/>
    <col min="3104" max="3337" width="11.42578125" style="1"/>
    <col min="3338" max="3339" width="0" style="1" hidden="1" customWidth="1"/>
    <col min="3340" max="3340" width="29.5703125" style="1" bestFit="1" customWidth="1"/>
    <col min="3341" max="3341" width="28.5703125" style="1" customWidth="1"/>
    <col min="3342" max="3343" width="0" style="1" hidden="1" customWidth="1"/>
    <col min="3344" max="3344" width="21.85546875" style="1" bestFit="1" customWidth="1"/>
    <col min="3345" max="3345" width="19.28515625" style="1" bestFit="1" customWidth="1"/>
    <col min="3346" max="3346" width="16.42578125" style="1" bestFit="1" customWidth="1"/>
    <col min="3347" max="3347" width="22.85546875" style="1" bestFit="1" customWidth="1"/>
    <col min="3348" max="3348" width="18.5703125" style="1" customWidth="1"/>
    <col min="3349" max="3349" width="18.5703125" style="1" bestFit="1" customWidth="1"/>
    <col min="3350" max="3350" width="17.140625" style="1" customWidth="1"/>
    <col min="3351" max="3351" width="18.85546875" style="1" bestFit="1" customWidth="1"/>
    <col min="3352" max="3352" width="19" style="1" customWidth="1"/>
    <col min="3353" max="3353" width="24.42578125" style="1" bestFit="1" customWidth="1"/>
    <col min="3354" max="3354" width="18.7109375" style="1" bestFit="1" customWidth="1"/>
    <col min="3355" max="3355" width="18.5703125" style="1" bestFit="1" customWidth="1"/>
    <col min="3356" max="3356" width="22" style="1" bestFit="1" customWidth="1"/>
    <col min="3357" max="3357" width="9.28515625" style="1" bestFit="1" customWidth="1"/>
    <col min="3358" max="3358" width="12.140625" style="1" bestFit="1" customWidth="1"/>
    <col min="3359" max="3359" width="15.7109375" style="1" bestFit="1" customWidth="1"/>
    <col min="3360" max="3593" width="11.42578125" style="1"/>
    <col min="3594" max="3595" width="0" style="1" hidden="1" customWidth="1"/>
    <col min="3596" max="3596" width="29.5703125" style="1" bestFit="1" customWidth="1"/>
    <col min="3597" max="3597" width="28.5703125" style="1" customWidth="1"/>
    <col min="3598" max="3599" width="0" style="1" hidden="1" customWidth="1"/>
    <col min="3600" max="3600" width="21.85546875" style="1" bestFit="1" customWidth="1"/>
    <col min="3601" max="3601" width="19.28515625" style="1" bestFit="1" customWidth="1"/>
    <col min="3602" max="3602" width="16.42578125" style="1" bestFit="1" customWidth="1"/>
    <col min="3603" max="3603" width="22.85546875" style="1" bestFit="1" customWidth="1"/>
    <col min="3604" max="3604" width="18.5703125" style="1" customWidth="1"/>
    <col min="3605" max="3605" width="18.5703125" style="1" bestFit="1" customWidth="1"/>
    <col min="3606" max="3606" width="17.140625" style="1" customWidth="1"/>
    <col min="3607" max="3607" width="18.85546875" style="1" bestFit="1" customWidth="1"/>
    <col min="3608" max="3608" width="19" style="1" customWidth="1"/>
    <col min="3609" max="3609" width="24.42578125" style="1" bestFit="1" customWidth="1"/>
    <col min="3610" max="3610" width="18.7109375" style="1" bestFit="1" customWidth="1"/>
    <col min="3611" max="3611" width="18.5703125" style="1" bestFit="1" customWidth="1"/>
    <col min="3612" max="3612" width="22" style="1" bestFit="1" customWidth="1"/>
    <col min="3613" max="3613" width="9.28515625" style="1" bestFit="1" customWidth="1"/>
    <col min="3614" max="3614" width="12.140625" style="1" bestFit="1" customWidth="1"/>
    <col min="3615" max="3615" width="15.7109375" style="1" bestFit="1" customWidth="1"/>
    <col min="3616" max="3849" width="11.42578125" style="1"/>
    <col min="3850" max="3851" width="0" style="1" hidden="1" customWidth="1"/>
    <col min="3852" max="3852" width="29.5703125" style="1" bestFit="1" customWidth="1"/>
    <col min="3853" max="3853" width="28.5703125" style="1" customWidth="1"/>
    <col min="3854" max="3855" width="0" style="1" hidden="1" customWidth="1"/>
    <col min="3856" max="3856" width="21.85546875" style="1" bestFit="1" customWidth="1"/>
    <col min="3857" max="3857" width="19.28515625" style="1" bestFit="1" customWidth="1"/>
    <col min="3858" max="3858" width="16.42578125" style="1" bestFit="1" customWidth="1"/>
    <col min="3859" max="3859" width="22.85546875" style="1" bestFit="1" customWidth="1"/>
    <col min="3860" max="3860" width="18.5703125" style="1" customWidth="1"/>
    <col min="3861" max="3861" width="18.5703125" style="1" bestFit="1" customWidth="1"/>
    <col min="3862" max="3862" width="17.140625" style="1" customWidth="1"/>
    <col min="3863" max="3863" width="18.85546875" style="1" bestFit="1" customWidth="1"/>
    <col min="3864" max="3864" width="19" style="1" customWidth="1"/>
    <col min="3865" max="3865" width="24.42578125" style="1" bestFit="1" customWidth="1"/>
    <col min="3866" max="3866" width="18.7109375" style="1" bestFit="1" customWidth="1"/>
    <col min="3867" max="3867" width="18.5703125" style="1" bestFit="1" customWidth="1"/>
    <col min="3868" max="3868" width="22" style="1" bestFit="1" customWidth="1"/>
    <col min="3869" max="3869" width="9.28515625" style="1" bestFit="1" customWidth="1"/>
    <col min="3870" max="3870" width="12.140625" style="1" bestFit="1" customWidth="1"/>
    <col min="3871" max="3871" width="15.7109375" style="1" bestFit="1" customWidth="1"/>
    <col min="3872" max="4105" width="11.42578125" style="1"/>
    <col min="4106" max="4107" width="0" style="1" hidden="1" customWidth="1"/>
    <col min="4108" max="4108" width="29.5703125" style="1" bestFit="1" customWidth="1"/>
    <col min="4109" max="4109" width="28.5703125" style="1" customWidth="1"/>
    <col min="4110" max="4111" width="0" style="1" hidden="1" customWidth="1"/>
    <col min="4112" max="4112" width="21.85546875" style="1" bestFit="1" customWidth="1"/>
    <col min="4113" max="4113" width="19.28515625" style="1" bestFit="1" customWidth="1"/>
    <col min="4114" max="4114" width="16.42578125" style="1" bestFit="1" customWidth="1"/>
    <col min="4115" max="4115" width="22.85546875" style="1" bestFit="1" customWidth="1"/>
    <col min="4116" max="4116" width="18.5703125" style="1" customWidth="1"/>
    <col min="4117" max="4117" width="18.5703125" style="1" bestFit="1" customWidth="1"/>
    <col min="4118" max="4118" width="17.140625" style="1" customWidth="1"/>
    <col min="4119" max="4119" width="18.85546875" style="1" bestFit="1" customWidth="1"/>
    <col min="4120" max="4120" width="19" style="1" customWidth="1"/>
    <col min="4121" max="4121" width="24.42578125" style="1" bestFit="1" customWidth="1"/>
    <col min="4122" max="4122" width="18.7109375" style="1" bestFit="1" customWidth="1"/>
    <col min="4123" max="4123" width="18.5703125" style="1" bestFit="1" customWidth="1"/>
    <col min="4124" max="4124" width="22" style="1" bestFit="1" customWidth="1"/>
    <col min="4125" max="4125" width="9.28515625" style="1" bestFit="1" customWidth="1"/>
    <col min="4126" max="4126" width="12.140625" style="1" bestFit="1" customWidth="1"/>
    <col min="4127" max="4127" width="15.7109375" style="1" bestFit="1" customWidth="1"/>
    <col min="4128" max="4361" width="11.42578125" style="1"/>
    <col min="4362" max="4363" width="0" style="1" hidden="1" customWidth="1"/>
    <col min="4364" max="4364" width="29.5703125" style="1" bestFit="1" customWidth="1"/>
    <col min="4365" max="4365" width="28.5703125" style="1" customWidth="1"/>
    <col min="4366" max="4367" width="0" style="1" hidden="1" customWidth="1"/>
    <col min="4368" max="4368" width="21.85546875" style="1" bestFit="1" customWidth="1"/>
    <col min="4369" max="4369" width="19.28515625" style="1" bestFit="1" customWidth="1"/>
    <col min="4370" max="4370" width="16.42578125" style="1" bestFit="1" customWidth="1"/>
    <col min="4371" max="4371" width="22.85546875" style="1" bestFit="1" customWidth="1"/>
    <col min="4372" max="4372" width="18.5703125" style="1" customWidth="1"/>
    <col min="4373" max="4373" width="18.5703125" style="1" bestFit="1" customWidth="1"/>
    <col min="4374" max="4374" width="17.140625" style="1" customWidth="1"/>
    <col min="4375" max="4375" width="18.85546875" style="1" bestFit="1" customWidth="1"/>
    <col min="4376" max="4376" width="19" style="1" customWidth="1"/>
    <col min="4377" max="4377" width="24.42578125" style="1" bestFit="1" customWidth="1"/>
    <col min="4378" max="4378" width="18.7109375" style="1" bestFit="1" customWidth="1"/>
    <col min="4379" max="4379" width="18.5703125" style="1" bestFit="1" customWidth="1"/>
    <col min="4380" max="4380" width="22" style="1" bestFit="1" customWidth="1"/>
    <col min="4381" max="4381" width="9.28515625" style="1" bestFit="1" customWidth="1"/>
    <col min="4382" max="4382" width="12.140625" style="1" bestFit="1" customWidth="1"/>
    <col min="4383" max="4383" width="15.7109375" style="1" bestFit="1" customWidth="1"/>
    <col min="4384" max="4617" width="11.42578125" style="1"/>
    <col min="4618" max="4619" width="0" style="1" hidden="1" customWidth="1"/>
    <col min="4620" max="4620" width="29.5703125" style="1" bestFit="1" customWidth="1"/>
    <col min="4621" max="4621" width="28.5703125" style="1" customWidth="1"/>
    <col min="4622" max="4623" width="0" style="1" hidden="1" customWidth="1"/>
    <col min="4624" max="4624" width="21.85546875" style="1" bestFit="1" customWidth="1"/>
    <col min="4625" max="4625" width="19.28515625" style="1" bestFit="1" customWidth="1"/>
    <col min="4626" max="4626" width="16.42578125" style="1" bestFit="1" customWidth="1"/>
    <col min="4627" max="4627" width="22.85546875" style="1" bestFit="1" customWidth="1"/>
    <col min="4628" max="4628" width="18.5703125" style="1" customWidth="1"/>
    <col min="4629" max="4629" width="18.5703125" style="1" bestFit="1" customWidth="1"/>
    <col min="4630" max="4630" width="17.140625" style="1" customWidth="1"/>
    <col min="4631" max="4631" width="18.85546875" style="1" bestFit="1" customWidth="1"/>
    <col min="4632" max="4632" width="19" style="1" customWidth="1"/>
    <col min="4633" max="4633" width="24.42578125" style="1" bestFit="1" customWidth="1"/>
    <col min="4634" max="4634" width="18.7109375" style="1" bestFit="1" customWidth="1"/>
    <col min="4635" max="4635" width="18.5703125" style="1" bestFit="1" customWidth="1"/>
    <col min="4636" max="4636" width="22" style="1" bestFit="1" customWidth="1"/>
    <col min="4637" max="4637" width="9.28515625" style="1" bestFit="1" customWidth="1"/>
    <col min="4638" max="4638" width="12.140625" style="1" bestFit="1" customWidth="1"/>
    <col min="4639" max="4639" width="15.7109375" style="1" bestFit="1" customWidth="1"/>
    <col min="4640" max="4873" width="11.42578125" style="1"/>
    <col min="4874" max="4875" width="0" style="1" hidden="1" customWidth="1"/>
    <col min="4876" max="4876" width="29.5703125" style="1" bestFit="1" customWidth="1"/>
    <col min="4877" max="4877" width="28.5703125" style="1" customWidth="1"/>
    <col min="4878" max="4879" width="0" style="1" hidden="1" customWidth="1"/>
    <col min="4880" max="4880" width="21.85546875" style="1" bestFit="1" customWidth="1"/>
    <col min="4881" max="4881" width="19.28515625" style="1" bestFit="1" customWidth="1"/>
    <col min="4882" max="4882" width="16.42578125" style="1" bestFit="1" customWidth="1"/>
    <col min="4883" max="4883" width="22.85546875" style="1" bestFit="1" customWidth="1"/>
    <col min="4884" max="4884" width="18.5703125" style="1" customWidth="1"/>
    <col min="4885" max="4885" width="18.5703125" style="1" bestFit="1" customWidth="1"/>
    <col min="4886" max="4886" width="17.140625" style="1" customWidth="1"/>
    <col min="4887" max="4887" width="18.85546875" style="1" bestFit="1" customWidth="1"/>
    <col min="4888" max="4888" width="19" style="1" customWidth="1"/>
    <col min="4889" max="4889" width="24.42578125" style="1" bestFit="1" customWidth="1"/>
    <col min="4890" max="4890" width="18.7109375" style="1" bestFit="1" customWidth="1"/>
    <col min="4891" max="4891" width="18.5703125" style="1" bestFit="1" customWidth="1"/>
    <col min="4892" max="4892" width="22" style="1" bestFit="1" customWidth="1"/>
    <col min="4893" max="4893" width="9.28515625" style="1" bestFit="1" customWidth="1"/>
    <col min="4894" max="4894" width="12.140625" style="1" bestFit="1" customWidth="1"/>
    <col min="4895" max="4895" width="15.7109375" style="1" bestFit="1" customWidth="1"/>
    <col min="4896" max="5129" width="11.42578125" style="1"/>
    <col min="5130" max="5131" width="0" style="1" hidden="1" customWidth="1"/>
    <col min="5132" max="5132" width="29.5703125" style="1" bestFit="1" customWidth="1"/>
    <col min="5133" max="5133" width="28.5703125" style="1" customWidth="1"/>
    <col min="5134" max="5135" width="0" style="1" hidden="1" customWidth="1"/>
    <col min="5136" max="5136" width="21.85546875" style="1" bestFit="1" customWidth="1"/>
    <col min="5137" max="5137" width="19.28515625" style="1" bestFit="1" customWidth="1"/>
    <col min="5138" max="5138" width="16.42578125" style="1" bestFit="1" customWidth="1"/>
    <col min="5139" max="5139" width="22.85546875" style="1" bestFit="1" customWidth="1"/>
    <col min="5140" max="5140" width="18.5703125" style="1" customWidth="1"/>
    <col min="5141" max="5141" width="18.5703125" style="1" bestFit="1" customWidth="1"/>
    <col min="5142" max="5142" width="17.140625" style="1" customWidth="1"/>
    <col min="5143" max="5143" width="18.85546875" style="1" bestFit="1" customWidth="1"/>
    <col min="5144" max="5144" width="19" style="1" customWidth="1"/>
    <col min="5145" max="5145" width="24.42578125" style="1" bestFit="1" customWidth="1"/>
    <col min="5146" max="5146" width="18.7109375" style="1" bestFit="1" customWidth="1"/>
    <col min="5147" max="5147" width="18.5703125" style="1" bestFit="1" customWidth="1"/>
    <col min="5148" max="5148" width="22" style="1" bestFit="1" customWidth="1"/>
    <col min="5149" max="5149" width="9.28515625" style="1" bestFit="1" customWidth="1"/>
    <col min="5150" max="5150" width="12.140625" style="1" bestFit="1" customWidth="1"/>
    <col min="5151" max="5151" width="15.7109375" style="1" bestFit="1" customWidth="1"/>
    <col min="5152" max="5385" width="11.42578125" style="1"/>
    <col min="5386" max="5387" width="0" style="1" hidden="1" customWidth="1"/>
    <col min="5388" max="5388" width="29.5703125" style="1" bestFit="1" customWidth="1"/>
    <col min="5389" max="5389" width="28.5703125" style="1" customWidth="1"/>
    <col min="5390" max="5391" width="0" style="1" hidden="1" customWidth="1"/>
    <col min="5392" max="5392" width="21.85546875" style="1" bestFit="1" customWidth="1"/>
    <col min="5393" max="5393" width="19.28515625" style="1" bestFit="1" customWidth="1"/>
    <col min="5394" max="5394" width="16.42578125" style="1" bestFit="1" customWidth="1"/>
    <col min="5395" max="5395" width="22.85546875" style="1" bestFit="1" customWidth="1"/>
    <col min="5396" max="5396" width="18.5703125" style="1" customWidth="1"/>
    <col min="5397" max="5397" width="18.5703125" style="1" bestFit="1" customWidth="1"/>
    <col min="5398" max="5398" width="17.140625" style="1" customWidth="1"/>
    <col min="5399" max="5399" width="18.85546875" style="1" bestFit="1" customWidth="1"/>
    <col min="5400" max="5400" width="19" style="1" customWidth="1"/>
    <col min="5401" max="5401" width="24.42578125" style="1" bestFit="1" customWidth="1"/>
    <col min="5402" max="5402" width="18.7109375" style="1" bestFit="1" customWidth="1"/>
    <col min="5403" max="5403" width="18.5703125" style="1" bestFit="1" customWidth="1"/>
    <col min="5404" max="5404" width="22" style="1" bestFit="1" customWidth="1"/>
    <col min="5405" max="5405" width="9.28515625" style="1" bestFit="1" customWidth="1"/>
    <col min="5406" max="5406" width="12.140625" style="1" bestFit="1" customWidth="1"/>
    <col min="5407" max="5407" width="15.7109375" style="1" bestFit="1" customWidth="1"/>
    <col min="5408" max="5641" width="11.42578125" style="1"/>
    <col min="5642" max="5643" width="0" style="1" hidden="1" customWidth="1"/>
    <col min="5644" max="5644" width="29.5703125" style="1" bestFit="1" customWidth="1"/>
    <col min="5645" max="5645" width="28.5703125" style="1" customWidth="1"/>
    <col min="5646" max="5647" width="0" style="1" hidden="1" customWidth="1"/>
    <col min="5648" max="5648" width="21.85546875" style="1" bestFit="1" customWidth="1"/>
    <col min="5649" max="5649" width="19.28515625" style="1" bestFit="1" customWidth="1"/>
    <col min="5650" max="5650" width="16.42578125" style="1" bestFit="1" customWidth="1"/>
    <col min="5651" max="5651" width="22.85546875" style="1" bestFit="1" customWidth="1"/>
    <col min="5652" max="5652" width="18.5703125" style="1" customWidth="1"/>
    <col min="5653" max="5653" width="18.5703125" style="1" bestFit="1" customWidth="1"/>
    <col min="5654" max="5654" width="17.140625" style="1" customWidth="1"/>
    <col min="5655" max="5655" width="18.85546875" style="1" bestFit="1" customWidth="1"/>
    <col min="5656" max="5656" width="19" style="1" customWidth="1"/>
    <col min="5657" max="5657" width="24.42578125" style="1" bestFit="1" customWidth="1"/>
    <col min="5658" max="5658" width="18.7109375" style="1" bestFit="1" customWidth="1"/>
    <col min="5659" max="5659" width="18.5703125" style="1" bestFit="1" customWidth="1"/>
    <col min="5660" max="5660" width="22" style="1" bestFit="1" customWidth="1"/>
    <col min="5661" max="5661" width="9.28515625" style="1" bestFit="1" customWidth="1"/>
    <col min="5662" max="5662" width="12.140625" style="1" bestFit="1" customWidth="1"/>
    <col min="5663" max="5663" width="15.7109375" style="1" bestFit="1" customWidth="1"/>
    <col min="5664" max="5897" width="11.42578125" style="1"/>
    <col min="5898" max="5899" width="0" style="1" hidden="1" customWidth="1"/>
    <col min="5900" max="5900" width="29.5703125" style="1" bestFit="1" customWidth="1"/>
    <col min="5901" max="5901" width="28.5703125" style="1" customWidth="1"/>
    <col min="5902" max="5903" width="0" style="1" hidden="1" customWidth="1"/>
    <col min="5904" max="5904" width="21.85546875" style="1" bestFit="1" customWidth="1"/>
    <col min="5905" max="5905" width="19.28515625" style="1" bestFit="1" customWidth="1"/>
    <col min="5906" max="5906" width="16.42578125" style="1" bestFit="1" customWidth="1"/>
    <col min="5907" max="5907" width="22.85546875" style="1" bestFit="1" customWidth="1"/>
    <col min="5908" max="5908" width="18.5703125" style="1" customWidth="1"/>
    <col min="5909" max="5909" width="18.5703125" style="1" bestFit="1" customWidth="1"/>
    <col min="5910" max="5910" width="17.140625" style="1" customWidth="1"/>
    <col min="5911" max="5911" width="18.85546875" style="1" bestFit="1" customWidth="1"/>
    <col min="5912" max="5912" width="19" style="1" customWidth="1"/>
    <col min="5913" max="5913" width="24.42578125" style="1" bestFit="1" customWidth="1"/>
    <col min="5914" max="5914" width="18.7109375" style="1" bestFit="1" customWidth="1"/>
    <col min="5915" max="5915" width="18.5703125" style="1" bestFit="1" customWidth="1"/>
    <col min="5916" max="5916" width="22" style="1" bestFit="1" customWidth="1"/>
    <col min="5917" max="5917" width="9.28515625" style="1" bestFit="1" customWidth="1"/>
    <col min="5918" max="5918" width="12.140625" style="1" bestFit="1" customWidth="1"/>
    <col min="5919" max="5919" width="15.7109375" style="1" bestFit="1" customWidth="1"/>
    <col min="5920" max="6153" width="11.42578125" style="1"/>
    <col min="6154" max="6155" width="0" style="1" hidden="1" customWidth="1"/>
    <col min="6156" max="6156" width="29.5703125" style="1" bestFit="1" customWidth="1"/>
    <col min="6157" max="6157" width="28.5703125" style="1" customWidth="1"/>
    <col min="6158" max="6159" width="0" style="1" hidden="1" customWidth="1"/>
    <col min="6160" max="6160" width="21.85546875" style="1" bestFit="1" customWidth="1"/>
    <col min="6161" max="6161" width="19.28515625" style="1" bestFit="1" customWidth="1"/>
    <col min="6162" max="6162" width="16.42578125" style="1" bestFit="1" customWidth="1"/>
    <col min="6163" max="6163" width="22.85546875" style="1" bestFit="1" customWidth="1"/>
    <col min="6164" max="6164" width="18.5703125" style="1" customWidth="1"/>
    <col min="6165" max="6165" width="18.5703125" style="1" bestFit="1" customWidth="1"/>
    <col min="6166" max="6166" width="17.140625" style="1" customWidth="1"/>
    <col min="6167" max="6167" width="18.85546875" style="1" bestFit="1" customWidth="1"/>
    <col min="6168" max="6168" width="19" style="1" customWidth="1"/>
    <col min="6169" max="6169" width="24.42578125" style="1" bestFit="1" customWidth="1"/>
    <col min="6170" max="6170" width="18.7109375" style="1" bestFit="1" customWidth="1"/>
    <col min="6171" max="6171" width="18.5703125" style="1" bestFit="1" customWidth="1"/>
    <col min="6172" max="6172" width="22" style="1" bestFit="1" customWidth="1"/>
    <col min="6173" max="6173" width="9.28515625" style="1" bestFit="1" customWidth="1"/>
    <col min="6174" max="6174" width="12.140625" style="1" bestFit="1" customWidth="1"/>
    <col min="6175" max="6175" width="15.7109375" style="1" bestFit="1" customWidth="1"/>
    <col min="6176" max="6409" width="11.42578125" style="1"/>
    <col min="6410" max="6411" width="0" style="1" hidden="1" customWidth="1"/>
    <col min="6412" max="6412" width="29.5703125" style="1" bestFit="1" customWidth="1"/>
    <col min="6413" max="6413" width="28.5703125" style="1" customWidth="1"/>
    <col min="6414" max="6415" width="0" style="1" hidden="1" customWidth="1"/>
    <col min="6416" max="6416" width="21.85546875" style="1" bestFit="1" customWidth="1"/>
    <col min="6417" max="6417" width="19.28515625" style="1" bestFit="1" customWidth="1"/>
    <col min="6418" max="6418" width="16.42578125" style="1" bestFit="1" customWidth="1"/>
    <col min="6419" max="6419" width="22.85546875" style="1" bestFit="1" customWidth="1"/>
    <col min="6420" max="6420" width="18.5703125" style="1" customWidth="1"/>
    <col min="6421" max="6421" width="18.5703125" style="1" bestFit="1" customWidth="1"/>
    <col min="6422" max="6422" width="17.140625" style="1" customWidth="1"/>
    <col min="6423" max="6423" width="18.85546875" style="1" bestFit="1" customWidth="1"/>
    <col min="6424" max="6424" width="19" style="1" customWidth="1"/>
    <col min="6425" max="6425" width="24.42578125" style="1" bestFit="1" customWidth="1"/>
    <col min="6426" max="6426" width="18.7109375" style="1" bestFit="1" customWidth="1"/>
    <col min="6427" max="6427" width="18.5703125" style="1" bestFit="1" customWidth="1"/>
    <col min="6428" max="6428" width="22" style="1" bestFit="1" customWidth="1"/>
    <col min="6429" max="6429" width="9.28515625" style="1" bestFit="1" customWidth="1"/>
    <col min="6430" max="6430" width="12.140625" style="1" bestFit="1" customWidth="1"/>
    <col min="6431" max="6431" width="15.7109375" style="1" bestFit="1" customWidth="1"/>
    <col min="6432" max="6665" width="11.42578125" style="1"/>
    <col min="6666" max="6667" width="0" style="1" hidden="1" customWidth="1"/>
    <col min="6668" max="6668" width="29.5703125" style="1" bestFit="1" customWidth="1"/>
    <col min="6669" max="6669" width="28.5703125" style="1" customWidth="1"/>
    <col min="6670" max="6671" width="0" style="1" hidden="1" customWidth="1"/>
    <col min="6672" max="6672" width="21.85546875" style="1" bestFit="1" customWidth="1"/>
    <col min="6673" max="6673" width="19.28515625" style="1" bestFit="1" customWidth="1"/>
    <col min="6674" max="6674" width="16.42578125" style="1" bestFit="1" customWidth="1"/>
    <col min="6675" max="6675" width="22.85546875" style="1" bestFit="1" customWidth="1"/>
    <col min="6676" max="6676" width="18.5703125" style="1" customWidth="1"/>
    <col min="6677" max="6677" width="18.5703125" style="1" bestFit="1" customWidth="1"/>
    <col min="6678" max="6678" width="17.140625" style="1" customWidth="1"/>
    <col min="6679" max="6679" width="18.85546875" style="1" bestFit="1" customWidth="1"/>
    <col min="6680" max="6680" width="19" style="1" customWidth="1"/>
    <col min="6681" max="6681" width="24.42578125" style="1" bestFit="1" customWidth="1"/>
    <col min="6682" max="6682" width="18.7109375" style="1" bestFit="1" customWidth="1"/>
    <col min="6683" max="6683" width="18.5703125" style="1" bestFit="1" customWidth="1"/>
    <col min="6684" max="6684" width="22" style="1" bestFit="1" customWidth="1"/>
    <col min="6685" max="6685" width="9.28515625" style="1" bestFit="1" customWidth="1"/>
    <col min="6686" max="6686" width="12.140625" style="1" bestFit="1" customWidth="1"/>
    <col min="6687" max="6687" width="15.7109375" style="1" bestFit="1" customWidth="1"/>
    <col min="6688" max="6921" width="11.42578125" style="1"/>
    <col min="6922" max="6923" width="0" style="1" hidden="1" customWidth="1"/>
    <col min="6924" max="6924" width="29.5703125" style="1" bestFit="1" customWidth="1"/>
    <col min="6925" max="6925" width="28.5703125" style="1" customWidth="1"/>
    <col min="6926" max="6927" width="0" style="1" hidden="1" customWidth="1"/>
    <col min="6928" max="6928" width="21.85546875" style="1" bestFit="1" customWidth="1"/>
    <col min="6929" max="6929" width="19.28515625" style="1" bestFit="1" customWidth="1"/>
    <col min="6930" max="6930" width="16.42578125" style="1" bestFit="1" customWidth="1"/>
    <col min="6931" max="6931" width="22.85546875" style="1" bestFit="1" customWidth="1"/>
    <col min="6932" max="6932" width="18.5703125" style="1" customWidth="1"/>
    <col min="6933" max="6933" width="18.5703125" style="1" bestFit="1" customWidth="1"/>
    <col min="6934" max="6934" width="17.140625" style="1" customWidth="1"/>
    <col min="6935" max="6935" width="18.85546875" style="1" bestFit="1" customWidth="1"/>
    <col min="6936" max="6936" width="19" style="1" customWidth="1"/>
    <col min="6937" max="6937" width="24.42578125" style="1" bestFit="1" customWidth="1"/>
    <col min="6938" max="6938" width="18.7109375" style="1" bestFit="1" customWidth="1"/>
    <col min="6939" max="6939" width="18.5703125" style="1" bestFit="1" customWidth="1"/>
    <col min="6940" max="6940" width="22" style="1" bestFit="1" customWidth="1"/>
    <col min="6941" max="6941" width="9.28515625" style="1" bestFit="1" customWidth="1"/>
    <col min="6942" max="6942" width="12.140625" style="1" bestFit="1" customWidth="1"/>
    <col min="6943" max="6943" width="15.7109375" style="1" bestFit="1" customWidth="1"/>
    <col min="6944" max="7177" width="11.42578125" style="1"/>
    <col min="7178" max="7179" width="0" style="1" hidden="1" customWidth="1"/>
    <col min="7180" max="7180" width="29.5703125" style="1" bestFit="1" customWidth="1"/>
    <col min="7181" max="7181" width="28.5703125" style="1" customWidth="1"/>
    <col min="7182" max="7183" width="0" style="1" hidden="1" customWidth="1"/>
    <col min="7184" max="7184" width="21.85546875" style="1" bestFit="1" customWidth="1"/>
    <col min="7185" max="7185" width="19.28515625" style="1" bestFit="1" customWidth="1"/>
    <col min="7186" max="7186" width="16.42578125" style="1" bestFit="1" customWidth="1"/>
    <col min="7187" max="7187" width="22.85546875" style="1" bestFit="1" customWidth="1"/>
    <col min="7188" max="7188" width="18.5703125" style="1" customWidth="1"/>
    <col min="7189" max="7189" width="18.5703125" style="1" bestFit="1" customWidth="1"/>
    <col min="7190" max="7190" width="17.140625" style="1" customWidth="1"/>
    <col min="7191" max="7191" width="18.85546875" style="1" bestFit="1" customWidth="1"/>
    <col min="7192" max="7192" width="19" style="1" customWidth="1"/>
    <col min="7193" max="7193" width="24.42578125" style="1" bestFit="1" customWidth="1"/>
    <col min="7194" max="7194" width="18.7109375" style="1" bestFit="1" customWidth="1"/>
    <col min="7195" max="7195" width="18.5703125" style="1" bestFit="1" customWidth="1"/>
    <col min="7196" max="7196" width="22" style="1" bestFit="1" customWidth="1"/>
    <col min="7197" max="7197" width="9.28515625" style="1" bestFit="1" customWidth="1"/>
    <col min="7198" max="7198" width="12.140625" style="1" bestFit="1" customWidth="1"/>
    <col min="7199" max="7199" width="15.7109375" style="1" bestFit="1" customWidth="1"/>
    <col min="7200" max="7433" width="11.42578125" style="1"/>
    <col min="7434" max="7435" width="0" style="1" hidden="1" customWidth="1"/>
    <col min="7436" max="7436" width="29.5703125" style="1" bestFit="1" customWidth="1"/>
    <col min="7437" max="7437" width="28.5703125" style="1" customWidth="1"/>
    <col min="7438" max="7439" width="0" style="1" hidden="1" customWidth="1"/>
    <col min="7440" max="7440" width="21.85546875" style="1" bestFit="1" customWidth="1"/>
    <col min="7441" max="7441" width="19.28515625" style="1" bestFit="1" customWidth="1"/>
    <col min="7442" max="7442" width="16.42578125" style="1" bestFit="1" customWidth="1"/>
    <col min="7443" max="7443" width="22.85546875" style="1" bestFit="1" customWidth="1"/>
    <col min="7444" max="7444" width="18.5703125" style="1" customWidth="1"/>
    <col min="7445" max="7445" width="18.5703125" style="1" bestFit="1" customWidth="1"/>
    <col min="7446" max="7446" width="17.140625" style="1" customWidth="1"/>
    <col min="7447" max="7447" width="18.85546875" style="1" bestFit="1" customWidth="1"/>
    <col min="7448" max="7448" width="19" style="1" customWidth="1"/>
    <col min="7449" max="7449" width="24.42578125" style="1" bestFit="1" customWidth="1"/>
    <col min="7450" max="7450" width="18.7109375" style="1" bestFit="1" customWidth="1"/>
    <col min="7451" max="7451" width="18.5703125" style="1" bestFit="1" customWidth="1"/>
    <col min="7452" max="7452" width="22" style="1" bestFit="1" customWidth="1"/>
    <col min="7453" max="7453" width="9.28515625" style="1" bestFit="1" customWidth="1"/>
    <col min="7454" max="7454" width="12.140625" style="1" bestFit="1" customWidth="1"/>
    <col min="7455" max="7455" width="15.7109375" style="1" bestFit="1" customWidth="1"/>
    <col min="7456" max="7689" width="11.42578125" style="1"/>
    <col min="7690" max="7691" width="0" style="1" hidden="1" customWidth="1"/>
    <col min="7692" max="7692" width="29.5703125" style="1" bestFit="1" customWidth="1"/>
    <col min="7693" max="7693" width="28.5703125" style="1" customWidth="1"/>
    <col min="7694" max="7695" width="0" style="1" hidden="1" customWidth="1"/>
    <col min="7696" max="7696" width="21.85546875" style="1" bestFit="1" customWidth="1"/>
    <col min="7697" max="7697" width="19.28515625" style="1" bestFit="1" customWidth="1"/>
    <col min="7698" max="7698" width="16.42578125" style="1" bestFit="1" customWidth="1"/>
    <col min="7699" max="7699" width="22.85546875" style="1" bestFit="1" customWidth="1"/>
    <col min="7700" max="7700" width="18.5703125" style="1" customWidth="1"/>
    <col min="7701" max="7701" width="18.5703125" style="1" bestFit="1" customWidth="1"/>
    <col min="7702" max="7702" width="17.140625" style="1" customWidth="1"/>
    <col min="7703" max="7703" width="18.85546875" style="1" bestFit="1" customWidth="1"/>
    <col min="7704" max="7704" width="19" style="1" customWidth="1"/>
    <col min="7705" max="7705" width="24.42578125" style="1" bestFit="1" customWidth="1"/>
    <col min="7706" max="7706" width="18.7109375" style="1" bestFit="1" customWidth="1"/>
    <col min="7707" max="7707" width="18.5703125" style="1" bestFit="1" customWidth="1"/>
    <col min="7708" max="7708" width="22" style="1" bestFit="1" customWidth="1"/>
    <col min="7709" max="7709" width="9.28515625" style="1" bestFit="1" customWidth="1"/>
    <col min="7710" max="7710" width="12.140625" style="1" bestFit="1" customWidth="1"/>
    <col min="7711" max="7711" width="15.7109375" style="1" bestFit="1" customWidth="1"/>
    <col min="7712" max="7945" width="11.42578125" style="1"/>
    <col min="7946" max="7947" width="0" style="1" hidden="1" customWidth="1"/>
    <col min="7948" max="7948" width="29.5703125" style="1" bestFit="1" customWidth="1"/>
    <col min="7949" max="7949" width="28.5703125" style="1" customWidth="1"/>
    <col min="7950" max="7951" width="0" style="1" hidden="1" customWidth="1"/>
    <col min="7952" max="7952" width="21.85546875" style="1" bestFit="1" customWidth="1"/>
    <col min="7953" max="7953" width="19.28515625" style="1" bestFit="1" customWidth="1"/>
    <col min="7954" max="7954" width="16.42578125" style="1" bestFit="1" customWidth="1"/>
    <col min="7955" max="7955" width="22.85546875" style="1" bestFit="1" customWidth="1"/>
    <col min="7956" max="7956" width="18.5703125" style="1" customWidth="1"/>
    <col min="7957" max="7957" width="18.5703125" style="1" bestFit="1" customWidth="1"/>
    <col min="7958" max="7958" width="17.140625" style="1" customWidth="1"/>
    <col min="7959" max="7959" width="18.85546875" style="1" bestFit="1" customWidth="1"/>
    <col min="7960" max="7960" width="19" style="1" customWidth="1"/>
    <col min="7961" max="7961" width="24.42578125" style="1" bestFit="1" customWidth="1"/>
    <col min="7962" max="7962" width="18.7109375" style="1" bestFit="1" customWidth="1"/>
    <col min="7963" max="7963" width="18.5703125" style="1" bestFit="1" customWidth="1"/>
    <col min="7964" max="7964" width="22" style="1" bestFit="1" customWidth="1"/>
    <col min="7965" max="7965" width="9.28515625" style="1" bestFit="1" customWidth="1"/>
    <col min="7966" max="7966" width="12.140625" style="1" bestFit="1" customWidth="1"/>
    <col min="7967" max="7967" width="15.7109375" style="1" bestFit="1" customWidth="1"/>
    <col min="7968" max="8201" width="11.42578125" style="1"/>
    <col min="8202" max="8203" width="0" style="1" hidden="1" customWidth="1"/>
    <col min="8204" max="8204" width="29.5703125" style="1" bestFit="1" customWidth="1"/>
    <col min="8205" max="8205" width="28.5703125" style="1" customWidth="1"/>
    <col min="8206" max="8207" width="0" style="1" hidden="1" customWidth="1"/>
    <col min="8208" max="8208" width="21.85546875" style="1" bestFit="1" customWidth="1"/>
    <col min="8209" max="8209" width="19.28515625" style="1" bestFit="1" customWidth="1"/>
    <col min="8210" max="8210" width="16.42578125" style="1" bestFit="1" customWidth="1"/>
    <col min="8211" max="8211" width="22.85546875" style="1" bestFit="1" customWidth="1"/>
    <col min="8212" max="8212" width="18.5703125" style="1" customWidth="1"/>
    <col min="8213" max="8213" width="18.5703125" style="1" bestFit="1" customWidth="1"/>
    <col min="8214" max="8214" width="17.140625" style="1" customWidth="1"/>
    <col min="8215" max="8215" width="18.85546875" style="1" bestFit="1" customWidth="1"/>
    <col min="8216" max="8216" width="19" style="1" customWidth="1"/>
    <col min="8217" max="8217" width="24.42578125" style="1" bestFit="1" customWidth="1"/>
    <col min="8218" max="8218" width="18.7109375" style="1" bestFit="1" customWidth="1"/>
    <col min="8219" max="8219" width="18.5703125" style="1" bestFit="1" customWidth="1"/>
    <col min="8220" max="8220" width="22" style="1" bestFit="1" customWidth="1"/>
    <col min="8221" max="8221" width="9.28515625" style="1" bestFit="1" customWidth="1"/>
    <col min="8222" max="8222" width="12.140625" style="1" bestFit="1" customWidth="1"/>
    <col min="8223" max="8223" width="15.7109375" style="1" bestFit="1" customWidth="1"/>
    <col min="8224" max="8457" width="11.42578125" style="1"/>
    <col min="8458" max="8459" width="0" style="1" hidden="1" customWidth="1"/>
    <col min="8460" max="8460" width="29.5703125" style="1" bestFit="1" customWidth="1"/>
    <col min="8461" max="8461" width="28.5703125" style="1" customWidth="1"/>
    <col min="8462" max="8463" width="0" style="1" hidden="1" customWidth="1"/>
    <col min="8464" max="8464" width="21.85546875" style="1" bestFit="1" customWidth="1"/>
    <col min="8465" max="8465" width="19.28515625" style="1" bestFit="1" customWidth="1"/>
    <col min="8466" max="8466" width="16.42578125" style="1" bestFit="1" customWidth="1"/>
    <col min="8467" max="8467" width="22.85546875" style="1" bestFit="1" customWidth="1"/>
    <col min="8468" max="8468" width="18.5703125" style="1" customWidth="1"/>
    <col min="8469" max="8469" width="18.5703125" style="1" bestFit="1" customWidth="1"/>
    <col min="8470" max="8470" width="17.140625" style="1" customWidth="1"/>
    <col min="8471" max="8471" width="18.85546875" style="1" bestFit="1" customWidth="1"/>
    <col min="8472" max="8472" width="19" style="1" customWidth="1"/>
    <col min="8473" max="8473" width="24.42578125" style="1" bestFit="1" customWidth="1"/>
    <col min="8474" max="8474" width="18.7109375" style="1" bestFit="1" customWidth="1"/>
    <col min="8475" max="8475" width="18.5703125" style="1" bestFit="1" customWidth="1"/>
    <col min="8476" max="8476" width="22" style="1" bestFit="1" customWidth="1"/>
    <col min="8477" max="8477" width="9.28515625" style="1" bestFit="1" customWidth="1"/>
    <col min="8478" max="8478" width="12.140625" style="1" bestFit="1" customWidth="1"/>
    <col min="8479" max="8479" width="15.7109375" style="1" bestFit="1" customWidth="1"/>
    <col min="8480" max="8713" width="11.42578125" style="1"/>
    <col min="8714" max="8715" width="0" style="1" hidden="1" customWidth="1"/>
    <col min="8716" max="8716" width="29.5703125" style="1" bestFit="1" customWidth="1"/>
    <col min="8717" max="8717" width="28.5703125" style="1" customWidth="1"/>
    <col min="8718" max="8719" width="0" style="1" hidden="1" customWidth="1"/>
    <col min="8720" max="8720" width="21.85546875" style="1" bestFit="1" customWidth="1"/>
    <col min="8721" max="8721" width="19.28515625" style="1" bestFit="1" customWidth="1"/>
    <col min="8722" max="8722" width="16.42578125" style="1" bestFit="1" customWidth="1"/>
    <col min="8723" max="8723" width="22.85546875" style="1" bestFit="1" customWidth="1"/>
    <col min="8724" max="8724" width="18.5703125" style="1" customWidth="1"/>
    <col min="8725" max="8725" width="18.5703125" style="1" bestFit="1" customWidth="1"/>
    <col min="8726" max="8726" width="17.140625" style="1" customWidth="1"/>
    <col min="8727" max="8727" width="18.85546875" style="1" bestFit="1" customWidth="1"/>
    <col min="8728" max="8728" width="19" style="1" customWidth="1"/>
    <col min="8729" max="8729" width="24.42578125" style="1" bestFit="1" customWidth="1"/>
    <col min="8730" max="8730" width="18.7109375" style="1" bestFit="1" customWidth="1"/>
    <col min="8731" max="8731" width="18.5703125" style="1" bestFit="1" customWidth="1"/>
    <col min="8732" max="8732" width="22" style="1" bestFit="1" customWidth="1"/>
    <col min="8733" max="8733" width="9.28515625" style="1" bestFit="1" customWidth="1"/>
    <col min="8734" max="8734" width="12.140625" style="1" bestFit="1" customWidth="1"/>
    <col min="8735" max="8735" width="15.7109375" style="1" bestFit="1" customWidth="1"/>
    <col min="8736" max="8969" width="11.42578125" style="1"/>
    <col min="8970" max="8971" width="0" style="1" hidden="1" customWidth="1"/>
    <col min="8972" max="8972" width="29.5703125" style="1" bestFit="1" customWidth="1"/>
    <col min="8973" max="8973" width="28.5703125" style="1" customWidth="1"/>
    <col min="8974" max="8975" width="0" style="1" hidden="1" customWidth="1"/>
    <col min="8976" max="8976" width="21.85546875" style="1" bestFit="1" customWidth="1"/>
    <col min="8977" max="8977" width="19.28515625" style="1" bestFit="1" customWidth="1"/>
    <col min="8978" max="8978" width="16.42578125" style="1" bestFit="1" customWidth="1"/>
    <col min="8979" max="8979" width="22.85546875" style="1" bestFit="1" customWidth="1"/>
    <col min="8980" max="8980" width="18.5703125" style="1" customWidth="1"/>
    <col min="8981" max="8981" width="18.5703125" style="1" bestFit="1" customWidth="1"/>
    <col min="8982" max="8982" width="17.140625" style="1" customWidth="1"/>
    <col min="8983" max="8983" width="18.85546875" style="1" bestFit="1" customWidth="1"/>
    <col min="8984" max="8984" width="19" style="1" customWidth="1"/>
    <col min="8985" max="8985" width="24.42578125" style="1" bestFit="1" customWidth="1"/>
    <col min="8986" max="8986" width="18.7109375" style="1" bestFit="1" customWidth="1"/>
    <col min="8987" max="8987" width="18.5703125" style="1" bestFit="1" customWidth="1"/>
    <col min="8988" max="8988" width="22" style="1" bestFit="1" customWidth="1"/>
    <col min="8989" max="8989" width="9.28515625" style="1" bestFit="1" customWidth="1"/>
    <col min="8990" max="8990" width="12.140625" style="1" bestFit="1" customWidth="1"/>
    <col min="8991" max="8991" width="15.7109375" style="1" bestFit="1" customWidth="1"/>
    <col min="8992" max="9225" width="11.42578125" style="1"/>
    <col min="9226" max="9227" width="0" style="1" hidden="1" customWidth="1"/>
    <col min="9228" max="9228" width="29.5703125" style="1" bestFit="1" customWidth="1"/>
    <col min="9229" max="9229" width="28.5703125" style="1" customWidth="1"/>
    <col min="9230" max="9231" width="0" style="1" hidden="1" customWidth="1"/>
    <col min="9232" max="9232" width="21.85546875" style="1" bestFit="1" customWidth="1"/>
    <col min="9233" max="9233" width="19.28515625" style="1" bestFit="1" customWidth="1"/>
    <col min="9234" max="9234" width="16.42578125" style="1" bestFit="1" customWidth="1"/>
    <col min="9235" max="9235" width="22.85546875" style="1" bestFit="1" customWidth="1"/>
    <col min="9236" max="9236" width="18.5703125" style="1" customWidth="1"/>
    <col min="9237" max="9237" width="18.5703125" style="1" bestFit="1" customWidth="1"/>
    <col min="9238" max="9238" width="17.140625" style="1" customWidth="1"/>
    <col min="9239" max="9239" width="18.85546875" style="1" bestFit="1" customWidth="1"/>
    <col min="9240" max="9240" width="19" style="1" customWidth="1"/>
    <col min="9241" max="9241" width="24.42578125" style="1" bestFit="1" customWidth="1"/>
    <col min="9242" max="9242" width="18.7109375" style="1" bestFit="1" customWidth="1"/>
    <col min="9243" max="9243" width="18.5703125" style="1" bestFit="1" customWidth="1"/>
    <col min="9244" max="9244" width="22" style="1" bestFit="1" customWidth="1"/>
    <col min="9245" max="9245" width="9.28515625" style="1" bestFit="1" customWidth="1"/>
    <col min="9246" max="9246" width="12.140625" style="1" bestFit="1" customWidth="1"/>
    <col min="9247" max="9247" width="15.7109375" style="1" bestFit="1" customWidth="1"/>
    <col min="9248" max="9481" width="11.42578125" style="1"/>
    <col min="9482" max="9483" width="0" style="1" hidden="1" customWidth="1"/>
    <col min="9484" max="9484" width="29.5703125" style="1" bestFit="1" customWidth="1"/>
    <col min="9485" max="9485" width="28.5703125" style="1" customWidth="1"/>
    <col min="9486" max="9487" width="0" style="1" hidden="1" customWidth="1"/>
    <col min="9488" max="9488" width="21.85546875" style="1" bestFit="1" customWidth="1"/>
    <col min="9489" max="9489" width="19.28515625" style="1" bestFit="1" customWidth="1"/>
    <col min="9490" max="9490" width="16.42578125" style="1" bestFit="1" customWidth="1"/>
    <col min="9491" max="9491" width="22.85546875" style="1" bestFit="1" customWidth="1"/>
    <col min="9492" max="9492" width="18.5703125" style="1" customWidth="1"/>
    <col min="9493" max="9493" width="18.5703125" style="1" bestFit="1" customWidth="1"/>
    <col min="9494" max="9494" width="17.140625" style="1" customWidth="1"/>
    <col min="9495" max="9495" width="18.85546875" style="1" bestFit="1" customWidth="1"/>
    <col min="9496" max="9496" width="19" style="1" customWidth="1"/>
    <col min="9497" max="9497" width="24.42578125" style="1" bestFit="1" customWidth="1"/>
    <col min="9498" max="9498" width="18.7109375" style="1" bestFit="1" customWidth="1"/>
    <col min="9499" max="9499" width="18.5703125" style="1" bestFit="1" customWidth="1"/>
    <col min="9500" max="9500" width="22" style="1" bestFit="1" customWidth="1"/>
    <col min="9501" max="9501" width="9.28515625" style="1" bestFit="1" customWidth="1"/>
    <col min="9502" max="9502" width="12.140625" style="1" bestFit="1" customWidth="1"/>
    <col min="9503" max="9503" width="15.7109375" style="1" bestFit="1" customWidth="1"/>
    <col min="9504" max="9737" width="11.42578125" style="1"/>
    <col min="9738" max="9739" width="0" style="1" hidden="1" customWidth="1"/>
    <col min="9740" max="9740" width="29.5703125" style="1" bestFit="1" customWidth="1"/>
    <col min="9741" max="9741" width="28.5703125" style="1" customWidth="1"/>
    <col min="9742" max="9743" width="0" style="1" hidden="1" customWidth="1"/>
    <col min="9744" max="9744" width="21.85546875" style="1" bestFit="1" customWidth="1"/>
    <col min="9745" max="9745" width="19.28515625" style="1" bestFit="1" customWidth="1"/>
    <col min="9746" max="9746" width="16.42578125" style="1" bestFit="1" customWidth="1"/>
    <col min="9747" max="9747" width="22.85546875" style="1" bestFit="1" customWidth="1"/>
    <col min="9748" max="9748" width="18.5703125" style="1" customWidth="1"/>
    <col min="9749" max="9749" width="18.5703125" style="1" bestFit="1" customWidth="1"/>
    <col min="9750" max="9750" width="17.140625" style="1" customWidth="1"/>
    <col min="9751" max="9751" width="18.85546875" style="1" bestFit="1" customWidth="1"/>
    <col min="9752" max="9752" width="19" style="1" customWidth="1"/>
    <col min="9753" max="9753" width="24.42578125" style="1" bestFit="1" customWidth="1"/>
    <col min="9754" max="9754" width="18.7109375" style="1" bestFit="1" customWidth="1"/>
    <col min="9755" max="9755" width="18.5703125" style="1" bestFit="1" customWidth="1"/>
    <col min="9756" max="9756" width="22" style="1" bestFit="1" customWidth="1"/>
    <col min="9757" max="9757" width="9.28515625" style="1" bestFit="1" customWidth="1"/>
    <col min="9758" max="9758" width="12.140625" style="1" bestFit="1" customWidth="1"/>
    <col min="9759" max="9759" width="15.7109375" style="1" bestFit="1" customWidth="1"/>
    <col min="9760" max="9993" width="11.42578125" style="1"/>
    <col min="9994" max="9995" width="0" style="1" hidden="1" customWidth="1"/>
    <col min="9996" max="9996" width="29.5703125" style="1" bestFit="1" customWidth="1"/>
    <col min="9997" max="9997" width="28.5703125" style="1" customWidth="1"/>
    <col min="9998" max="9999" width="0" style="1" hidden="1" customWidth="1"/>
    <col min="10000" max="10000" width="21.85546875" style="1" bestFit="1" customWidth="1"/>
    <col min="10001" max="10001" width="19.28515625" style="1" bestFit="1" customWidth="1"/>
    <col min="10002" max="10002" width="16.42578125" style="1" bestFit="1" customWidth="1"/>
    <col min="10003" max="10003" width="22.85546875" style="1" bestFit="1" customWidth="1"/>
    <col min="10004" max="10004" width="18.5703125" style="1" customWidth="1"/>
    <col min="10005" max="10005" width="18.5703125" style="1" bestFit="1" customWidth="1"/>
    <col min="10006" max="10006" width="17.140625" style="1" customWidth="1"/>
    <col min="10007" max="10007" width="18.85546875" style="1" bestFit="1" customWidth="1"/>
    <col min="10008" max="10008" width="19" style="1" customWidth="1"/>
    <col min="10009" max="10009" width="24.42578125" style="1" bestFit="1" customWidth="1"/>
    <col min="10010" max="10010" width="18.7109375" style="1" bestFit="1" customWidth="1"/>
    <col min="10011" max="10011" width="18.5703125" style="1" bestFit="1" customWidth="1"/>
    <col min="10012" max="10012" width="22" style="1" bestFit="1" customWidth="1"/>
    <col min="10013" max="10013" width="9.28515625" style="1" bestFit="1" customWidth="1"/>
    <col min="10014" max="10014" width="12.140625" style="1" bestFit="1" customWidth="1"/>
    <col min="10015" max="10015" width="15.7109375" style="1" bestFit="1" customWidth="1"/>
    <col min="10016" max="10249" width="11.42578125" style="1"/>
    <col min="10250" max="10251" width="0" style="1" hidden="1" customWidth="1"/>
    <col min="10252" max="10252" width="29.5703125" style="1" bestFit="1" customWidth="1"/>
    <col min="10253" max="10253" width="28.5703125" style="1" customWidth="1"/>
    <col min="10254" max="10255" width="0" style="1" hidden="1" customWidth="1"/>
    <col min="10256" max="10256" width="21.85546875" style="1" bestFit="1" customWidth="1"/>
    <col min="10257" max="10257" width="19.28515625" style="1" bestFit="1" customWidth="1"/>
    <col min="10258" max="10258" width="16.42578125" style="1" bestFit="1" customWidth="1"/>
    <col min="10259" max="10259" width="22.85546875" style="1" bestFit="1" customWidth="1"/>
    <col min="10260" max="10260" width="18.5703125" style="1" customWidth="1"/>
    <col min="10261" max="10261" width="18.5703125" style="1" bestFit="1" customWidth="1"/>
    <col min="10262" max="10262" width="17.140625" style="1" customWidth="1"/>
    <col min="10263" max="10263" width="18.85546875" style="1" bestFit="1" customWidth="1"/>
    <col min="10264" max="10264" width="19" style="1" customWidth="1"/>
    <col min="10265" max="10265" width="24.42578125" style="1" bestFit="1" customWidth="1"/>
    <col min="10266" max="10266" width="18.7109375" style="1" bestFit="1" customWidth="1"/>
    <col min="10267" max="10267" width="18.5703125" style="1" bestFit="1" customWidth="1"/>
    <col min="10268" max="10268" width="22" style="1" bestFit="1" customWidth="1"/>
    <col min="10269" max="10269" width="9.28515625" style="1" bestFit="1" customWidth="1"/>
    <col min="10270" max="10270" width="12.140625" style="1" bestFit="1" customWidth="1"/>
    <col min="10271" max="10271" width="15.7109375" style="1" bestFit="1" customWidth="1"/>
    <col min="10272" max="10505" width="11.42578125" style="1"/>
    <col min="10506" max="10507" width="0" style="1" hidden="1" customWidth="1"/>
    <col min="10508" max="10508" width="29.5703125" style="1" bestFit="1" customWidth="1"/>
    <col min="10509" max="10509" width="28.5703125" style="1" customWidth="1"/>
    <col min="10510" max="10511" width="0" style="1" hidden="1" customWidth="1"/>
    <col min="10512" max="10512" width="21.85546875" style="1" bestFit="1" customWidth="1"/>
    <col min="10513" max="10513" width="19.28515625" style="1" bestFit="1" customWidth="1"/>
    <col min="10514" max="10514" width="16.42578125" style="1" bestFit="1" customWidth="1"/>
    <col min="10515" max="10515" width="22.85546875" style="1" bestFit="1" customWidth="1"/>
    <col min="10516" max="10516" width="18.5703125" style="1" customWidth="1"/>
    <col min="10517" max="10517" width="18.5703125" style="1" bestFit="1" customWidth="1"/>
    <col min="10518" max="10518" width="17.140625" style="1" customWidth="1"/>
    <col min="10519" max="10519" width="18.85546875" style="1" bestFit="1" customWidth="1"/>
    <col min="10520" max="10520" width="19" style="1" customWidth="1"/>
    <col min="10521" max="10521" width="24.42578125" style="1" bestFit="1" customWidth="1"/>
    <col min="10522" max="10522" width="18.7109375" style="1" bestFit="1" customWidth="1"/>
    <col min="10523" max="10523" width="18.5703125" style="1" bestFit="1" customWidth="1"/>
    <col min="10524" max="10524" width="22" style="1" bestFit="1" customWidth="1"/>
    <col min="10525" max="10525" width="9.28515625" style="1" bestFit="1" customWidth="1"/>
    <col min="10526" max="10526" width="12.140625" style="1" bestFit="1" customWidth="1"/>
    <col min="10527" max="10527" width="15.7109375" style="1" bestFit="1" customWidth="1"/>
    <col min="10528" max="10761" width="11.42578125" style="1"/>
    <col min="10762" max="10763" width="0" style="1" hidden="1" customWidth="1"/>
    <col min="10764" max="10764" width="29.5703125" style="1" bestFit="1" customWidth="1"/>
    <col min="10765" max="10765" width="28.5703125" style="1" customWidth="1"/>
    <col min="10766" max="10767" width="0" style="1" hidden="1" customWidth="1"/>
    <col min="10768" max="10768" width="21.85546875" style="1" bestFit="1" customWidth="1"/>
    <col min="10769" max="10769" width="19.28515625" style="1" bestFit="1" customWidth="1"/>
    <col min="10770" max="10770" width="16.42578125" style="1" bestFit="1" customWidth="1"/>
    <col min="10771" max="10771" width="22.85546875" style="1" bestFit="1" customWidth="1"/>
    <col min="10772" max="10772" width="18.5703125" style="1" customWidth="1"/>
    <col min="10773" max="10773" width="18.5703125" style="1" bestFit="1" customWidth="1"/>
    <col min="10774" max="10774" width="17.140625" style="1" customWidth="1"/>
    <col min="10775" max="10775" width="18.85546875" style="1" bestFit="1" customWidth="1"/>
    <col min="10776" max="10776" width="19" style="1" customWidth="1"/>
    <col min="10777" max="10777" width="24.42578125" style="1" bestFit="1" customWidth="1"/>
    <col min="10778" max="10778" width="18.7109375" style="1" bestFit="1" customWidth="1"/>
    <col min="10779" max="10779" width="18.5703125" style="1" bestFit="1" customWidth="1"/>
    <col min="10780" max="10780" width="22" style="1" bestFit="1" customWidth="1"/>
    <col min="10781" max="10781" width="9.28515625" style="1" bestFit="1" customWidth="1"/>
    <col min="10782" max="10782" width="12.140625" style="1" bestFit="1" customWidth="1"/>
    <col min="10783" max="10783" width="15.7109375" style="1" bestFit="1" customWidth="1"/>
    <col min="10784" max="11017" width="11.42578125" style="1"/>
    <col min="11018" max="11019" width="0" style="1" hidden="1" customWidth="1"/>
    <col min="11020" max="11020" width="29.5703125" style="1" bestFit="1" customWidth="1"/>
    <col min="11021" max="11021" width="28.5703125" style="1" customWidth="1"/>
    <col min="11022" max="11023" width="0" style="1" hidden="1" customWidth="1"/>
    <col min="11024" max="11024" width="21.85546875" style="1" bestFit="1" customWidth="1"/>
    <col min="11025" max="11025" width="19.28515625" style="1" bestFit="1" customWidth="1"/>
    <col min="11026" max="11026" width="16.42578125" style="1" bestFit="1" customWidth="1"/>
    <col min="11027" max="11027" width="22.85546875" style="1" bestFit="1" customWidth="1"/>
    <col min="11028" max="11028" width="18.5703125" style="1" customWidth="1"/>
    <col min="11029" max="11029" width="18.5703125" style="1" bestFit="1" customWidth="1"/>
    <col min="11030" max="11030" width="17.140625" style="1" customWidth="1"/>
    <col min="11031" max="11031" width="18.85546875" style="1" bestFit="1" customWidth="1"/>
    <col min="11032" max="11032" width="19" style="1" customWidth="1"/>
    <col min="11033" max="11033" width="24.42578125" style="1" bestFit="1" customWidth="1"/>
    <col min="11034" max="11034" width="18.7109375" style="1" bestFit="1" customWidth="1"/>
    <col min="11035" max="11035" width="18.5703125" style="1" bestFit="1" customWidth="1"/>
    <col min="11036" max="11036" width="22" style="1" bestFit="1" customWidth="1"/>
    <col min="11037" max="11037" width="9.28515625" style="1" bestFit="1" customWidth="1"/>
    <col min="11038" max="11038" width="12.140625" style="1" bestFit="1" customWidth="1"/>
    <col min="11039" max="11039" width="15.7109375" style="1" bestFit="1" customWidth="1"/>
    <col min="11040" max="11273" width="11.42578125" style="1"/>
    <col min="11274" max="11275" width="0" style="1" hidden="1" customWidth="1"/>
    <col min="11276" max="11276" width="29.5703125" style="1" bestFit="1" customWidth="1"/>
    <col min="11277" max="11277" width="28.5703125" style="1" customWidth="1"/>
    <col min="11278" max="11279" width="0" style="1" hidden="1" customWidth="1"/>
    <col min="11280" max="11280" width="21.85546875" style="1" bestFit="1" customWidth="1"/>
    <col min="11281" max="11281" width="19.28515625" style="1" bestFit="1" customWidth="1"/>
    <col min="11282" max="11282" width="16.42578125" style="1" bestFit="1" customWidth="1"/>
    <col min="11283" max="11283" width="22.85546875" style="1" bestFit="1" customWidth="1"/>
    <col min="11284" max="11284" width="18.5703125" style="1" customWidth="1"/>
    <col min="11285" max="11285" width="18.5703125" style="1" bestFit="1" customWidth="1"/>
    <col min="11286" max="11286" width="17.140625" style="1" customWidth="1"/>
    <col min="11287" max="11287" width="18.85546875" style="1" bestFit="1" customWidth="1"/>
    <col min="11288" max="11288" width="19" style="1" customWidth="1"/>
    <col min="11289" max="11289" width="24.42578125" style="1" bestFit="1" customWidth="1"/>
    <col min="11290" max="11290" width="18.7109375" style="1" bestFit="1" customWidth="1"/>
    <col min="11291" max="11291" width="18.5703125" style="1" bestFit="1" customWidth="1"/>
    <col min="11292" max="11292" width="22" style="1" bestFit="1" customWidth="1"/>
    <col min="11293" max="11293" width="9.28515625" style="1" bestFit="1" customWidth="1"/>
    <col min="11294" max="11294" width="12.140625" style="1" bestFit="1" customWidth="1"/>
    <col min="11295" max="11295" width="15.7109375" style="1" bestFit="1" customWidth="1"/>
    <col min="11296" max="11529" width="11.42578125" style="1"/>
    <col min="11530" max="11531" width="0" style="1" hidden="1" customWidth="1"/>
    <col min="11532" max="11532" width="29.5703125" style="1" bestFit="1" customWidth="1"/>
    <col min="11533" max="11533" width="28.5703125" style="1" customWidth="1"/>
    <col min="11534" max="11535" width="0" style="1" hidden="1" customWidth="1"/>
    <col min="11536" max="11536" width="21.85546875" style="1" bestFit="1" customWidth="1"/>
    <col min="11537" max="11537" width="19.28515625" style="1" bestFit="1" customWidth="1"/>
    <col min="11538" max="11538" width="16.42578125" style="1" bestFit="1" customWidth="1"/>
    <col min="11539" max="11539" width="22.85546875" style="1" bestFit="1" customWidth="1"/>
    <col min="11540" max="11540" width="18.5703125" style="1" customWidth="1"/>
    <col min="11541" max="11541" width="18.5703125" style="1" bestFit="1" customWidth="1"/>
    <col min="11542" max="11542" width="17.140625" style="1" customWidth="1"/>
    <col min="11543" max="11543" width="18.85546875" style="1" bestFit="1" customWidth="1"/>
    <col min="11544" max="11544" width="19" style="1" customWidth="1"/>
    <col min="11545" max="11545" width="24.42578125" style="1" bestFit="1" customWidth="1"/>
    <col min="11546" max="11546" width="18.7109375" style="1" bestFit="1" customWidth="1"/>
    <col min="11547" max="11547" width="18.5703125" style="1" bestFit="1" customWidth="1"/>
    <col min="11548" max="11548" width="22" style="1" bestFit="1" customWidth="1"/>
    <col min="11549" max="11549" width="9.28515625" style="1" bestFit="1" customWidth="1"/>
    <col min="11550" max="11550" width="12.140625" style="1" bestFit="1" customWidth="1"/>
    <col min="11551" max="11551" width="15.7109375" style="1" bestFit="1" customWidth="1"/>
    <col min="11552" max="11785" width="11.42578125" style="1"/>
    <col min="11786" max="11787" width="0" style="1" hidden="1" customWidth="1"/>
    <col min="11788" max="11788" width="29.5703125" style="1" bestFit="1" customWidth="1"/>
    <col min="11789" max="11789" width="28.5703125" style="1" customWidth="1"/>
    <col min="11790" max="11791" width="0" style="1" hidden="1" customWidth="1"/>
    <col min="11792" max="11792" width="21.85546875" style="1" bestFit="1" customWidth="1"/>
    <col min="11793" max="11793" width="19.28515625" style="1" bestFit="1" customWidth="1"/>
    <col min="11794" max="11794" width="16.42578125" style="1" bestFit="1" customWidth="1"/>
    <col min="11795" max="11795" width="22.85546875" style="1" bestFit="1" customWidth="1"/>
    <col min="11796" max="11796" width="18.5703125" style="1" customWidth="1"/>
    <col min="11797" max="11797" width="18.5703125" style="1" bestFit="1" customWidth="1"/>
    <col min="11798" max="11798" width="17.140625" style="1" customWidth="1"/>
    <col min="11799" max="11799" width="18.85546875" style="1" bestFit="1" customWidth="1"/>
    <col min="11800" max="11800" width="19" style="1" customWidth="1"/>
    <col min="11801" max="11801" width="24.42578125" style="1" bestFit="1" customWidth="1"/>
    <col min="11802" max="11802" width="18.7109375" style="1" bestFit="1" customWidth="1"/>
    <col min="11803" max="11803" width="18.5703125" style="1" bestFit="1" customWidth="1"/>
    <col min="11804" max="11804" width="22" style="1" bestFit="1" customWidth="1"/>
    <col min="11805" max="11805" width="9.28515625" style="1" bestFit="1" customWidth="1"/>
    <col min="11806" max="11806" width="12.140625" style="1" bestFit="1" customWidth="1"/>
    <col min="11807" max="11807" width="15.7109375" style="1" bestFit="1" customWidth="1"/>
    <col min="11808" max="12041" width="11.42578125" style="1"/>
    <col min="12042" max="12043" width="0" style="1" hidden="1" customWidth="1"/>
    <col min="12044" max="12044" width="29.5703125" style="1" bestFit="1" customWidth="1"/>
    <col min="12045" max="12045" width="28.5703125" style="1" customWidth="1"/>
    <col min="12046" max="12047" width="0" style="1" hidden="1" customWidth="1"/>
    <col min="12048" max="12048" width="21.85546875" style="1" bestFit="1" customWidth="1"/>
    <col min="12049" max="12049" width="19.28515625" style="1" bestFit="1" customWidth="1"/>
    <col min="12050" max="12050" width="16.42578125" style="1" bestFit="1" customWidth="1"/>
    <col min="12051" max="12051" width="22.85546875" style="1" bestFit="1" customWidth="1"/>
    <col min="12052" max="12052" width="18.5703125" style="1" customWidth="1"/>
    <col min="12053" max="12053" width="18.5703125" style="1" bestFit="1" customWidth="1"/>
    <col min="12054" max="12054" width="17.140625" style="1" customWidth="1"/>
    <col min="12055" max="12055" width="18.85546875" style="1" bestFit="1" customWidth="1"/>
    <col min="12056" max="12056" width="19" style="1" customWidth="1"/>
    <col min="12057" max="12057" width="24.42578125" style="1" bestFit="1" customWidth="1"/>
    <col min="12058" max="12058" width="18.7109375" style="1" bestFit="1" customWidth="1"/>
    <col min="12059" max="12059" width="18.5703125" style="1" bestFit="1" customWidth="1"/>
    <col min="12060" max="12060" width="22" style="1" bestFit="1" customWidth="1"/>
    <col min="12061" max="12061" width="9.28515625" style="1" bestFit="1" customWidth="1"/>
    <col min="12062" max="12062" width="12.140625" style="1" bestFit="1" customWidth="1"/>
    <col min="12063" max="12063" width="15.7109375" style="1" bestFit="1" customWidth="1"/>
    <col min="12064" max="12297" width="11.42578125" style="1"/>
    <col min="12298" max="12299" width="0" style="1" hidden="1" customWidth="1"/>
    <col min="12300" max="12300" width="29.5703125" style="1" bestFit="1" customWidth="1"/>
    <col min="12301" max="12301" width="28.5703125" style="1" customWidth="1"/>
    <col min="12302" max="12303" width="0" style="1" hidden="1" customWidth="1"/>
    <col min="12304" max="12304" width="21.85546875" style="1" bestFit="1" customWidth="1"/>
    <col min="12305" max="12305" width="19.28515625" style="1" bestFit="1" customWidth="1"/>
    <col min="12306" max="12306" width="16.42578125" style="1" bestFit="1" customWidth="1"/>
    <col min="12307" max="12307" width="22.85546875" style="1" bestFit="1" customWidth="1"/>
    <col min="12308" max="12308" width="18.5703125" style="1" customWidth="1"/>
    <col min="12309" max="12309" width="18.5703125" style="1" bestFit="1" customWidth="1"/>
    <col min="12310" max="12310" width="17.140625" style="1" customWidth="1"/>
    <col min="12311" max="12311" width="18.85546875" style="1" bestFit="1" customWidth="1"/>
    <col min="12312" max="12312" width="19" style="1" customWidth="1"/>
    <col min="12313" max="12313" width="24.42578125" style="1" bestFit="1" customWidth="1"/>
    <col min="12314" max="12314" width="18.7109375" style="1" bestFit="1" customWidth="1"/>
    <col min="12315" max="12315" width="18.5703125" style="1" bestFit="1" customWidth="1"/>
    <col min="12316" max="12316" width="22" style="1" bestFit="1" customWidth="1"/>
    <col min="12317" max="12317" width="9.28515625" style="1" bestFit="1" customWidth="1"/>
    <col min="12318" max="12318" width="12.140625" style="1" bestFit="1" customWidth="1"/>
    <col min="12319" max="12319" width="15.7109375" style="1" bestFit="1" customWidth="1"/>
    <col min="12320" max="12553" width="11.42578125" style="1"/>
    <col min="12554" max="12555" width="0" style="1" hidden="1" customWidth="1"/>
    <col min="12556" max="12556" width="29.5703125" style="1" bestFit="1" customWidth="1"/>
    <col min="12557" max="12557" width="28.5703125" style="1" customWidth="1"/>
    <col min="12558" max="12559" width="0" style="1" hidden="1" customWidth="1"/>
    <col min="12560" max="12560" width="21.85546875" style="1" bestFit="1" customWidth="1"/>
    <col min="12561" max="12561" width="19.28515625" style="1" bestFit="1" customWidth="1"/>
    <col min="12562" max="12562" width="16.42578125" style="1" bestFit="1" customWidth="1"/>
    <col min="12563" max="12563" width="22.85546875" style="1" bestFit="1" customWidth="1"/>
    <col min="12564" max="12564" width="18.5703125" style="1" customWidth="1"/>
    <col min="12565" max="12565" width="18.5703125" style="1" bestFit="1" customWidth="1"/>
    <col min="12566" max="12566" width="17.140625" style="1" customWidth="1"/>
    <col min="12567" max="12567" width="18.85546875" style="1" bestFit="1" customWidth="1"/>
    <col min="12568" max="12568" width="19" style="1" customWidth="1"/>
    <col min="12569" max="12569" width="24.42578125" style="1" bestFit="1" customWidth="1"/>
    <col min="12570" max="12570" width="18.7109375" style="1" bestFit="1" customWidth="1"/>
    <col min="12571" max="12571" width="18.5703125" style="1" bestFit="1" customWidth="1"/>
    <col min="12572" max="12572" width="22" style="1" bestFit="1" customWidth="1"/>
    <col min="12573" max="12573" width="9.28515625" style="1" bestFit="1" customWidth="1"/>
    <col min="12574" max="12574" width="12.140625" style="1" bestFit="1" customWidth="1"/>
    <col min="12575" max="12575" width="15.7109375" style="1" bestFit="1" customWidth="1"/>
    <col min="12576" max="12809" width="11.42578125" style="1"/>
    <col min="12810" max="12811" width="0" style="1" hidden="1" customWidth="1"/>
    <col min="12812" max="12812" width="29.5703125" style="1" bestFit="1" customWidth="1"/>
    <col min="12813" max="12813" width="28.5703125" style="1" customWidth="1"/>
    <col min="12814" max="12815" width="0" style="1" hidden="1" customWidth="1"/>
    <col min="12816" max="12816" width="21.85546875" style="1" bestFit="1" customWidth="1"/>
    <col min="12817" max="12817" width="19.28515625" style="1" bestFit="1" customWidth="1"/>
    <col min="12818" max="12818" width="16.42578125" style="1" bestFit="1" customWidth="1"/>
    <col min="12819" max="12819" width="22.85546875" style="1" bestFit="1" customWidth="1"/>
    <col min="12820" max="12820" width="18.5703125" style="1" customWidth="1"/>
    <col min="12821" max="12821" width="18.5703125" style="1" bestFit="1" customWidth="1"/>
    <col min="12822" max="12822" width="17.140625" style="1" customWidth="1"/>
    <col min="12823" max="12823" width="18.85546875" style="1" bestFit="1" customWidth="1"/>
    <col min="12824" max="12824" width="19" style="1" customWidth="1"/>
    <col min="12825" max="12825" width="24.42578125" style="1" bestFit="1" customWidth="1"/>
    <col min="12826" max="12826" width="18.7109375" style="1" bestFit="1" customWidth="1"/>
    <col min="12827" max="12827" width="18.5703125" style="1" bestFit="1" customWidth="1"/>
    <col min="12828" max="12828" width="22" style="1" bestFit="1" customWidth="1"/>
    <col min="12829" max="12829" width="9.28515625" style="1" bestFit="1" customWidth="1"/>
    <col min="12830" max="12830" width="12.140625" style="1" bestFit="1" customWidth="1"/>
    <col min="12831" max="12831" width="15.7109375" style="1" bestFit="1" customWidth="1"/>
    <col min="12832" max="13065" width="11.42578125" style="1"/>
    <col min="13066" max="13067" width="0" style="1" hidden="1" customWidth="1"/>
    <col min="13068" max="13068" width="29.5703125" style="1" bestFit="1" customWidth="1"/>
    <col min="13069" max="13069" width="28.5703125" style="1" customWidth="1"/>
    <col min="13070" max="13071" width="0" style="1" hidden="1" customWidth="1"/>
    <col min="13072" max="13072" width="21.85546875" style="1" bestFit="1" customWidth="1"/>
    <col min="13073" max="13073" width="19.28515625" style="1" bestFit="1" customWidth="1"/>
    <col min="13074" max="13074" width="16.42578125" style="1" bestFit="1" customWidth="1"/>
    <col min="13075" max="13075" width="22.85546875" style="1" bestFit="1" customWidth="1"/>
    <col min="13076" max="13076" width="18.5703125" style="1" customWidth="1"/>
    <col min="13077" max="13077" width="18.5703125" style="1" bestFit="1" customWidth="1"/>
    <col min="13078" max="13078" width="17.140625" style="1" customWidth="1"/>
    <col min="13079" max="13079" width="18.85546875" style="1" bestFit="1" customWidth="1"/>
    <col min="13080" max="13080" width="19" style="1" customWidth="1"/>
    <col min="13081" max="13081" width="24.42578125" style="1" bestFit="1" customWidth="1"/>
    <col min="13082" max="13082" width="18.7109375" style="1" bestFit="1" customWidth="1"/>
    <col min="13083" max="13083" width="18.5703125" style="1" bestFit="1" customWidth="1"/>
    <col min="13084" max="13084" width="22" style="1" bestFit="1" customWidth="1"/>
    <col min="13085" max="13085" width="9.28515625" style="1" bestFit="1" customWidth="1"/>
    <col min="13086" max="13086" width="12.140625" style="1" bestFit="1" customWidth="1"/>
    <col min="13087" max="13087" width="15.7109375" style="1" bestFit="1" customWidth="1"/>
    <col min="13088" max="13321" width="11.42578125" style="1"/>
    <col min="13322" max="13323" width="0" style="1" hidden="1" customWidth="1"/>
    <col min="13324" max="13324" width="29.5703125" style="1" bestFit="1" customWidth="1"/>
    <col min="13325" max="13325" width="28.5703125" style="1" customWidth="1"/>
    <col min="13326" max="13327" width="0" style="1" hidden="1" customWidth="1"/>
    <col min="13328" max="13328" width="21.85546875" style="1" bestFit="1" customWidth="1"/>
    <col min="13329" max="13329" width="19.28515625" style="1" bestFit="1" customWidth="1"/>
    <col min="13330" max="13330" width="16.42578125" style="1" bestFit="1" customWidth="1"/>
    <col min="13331" max="13331" width="22.85546875" style="1" bestFit="1" customWidth="1"/>
    <col min="13332" max="13332" width="18.5703125" style="1" customWidth="1"/>
    <col min="13333" max="13333" width="18.5703125" style="1" bestFit="1" customWidth="1"/>
    <col min="13334" max="13334" width="17.140625" style="1" customWidth="1"/>
    <col min="13335" max="13335" width="18.85546875" style="1" bestFit="1" customWidth="1"/>
    <col min="13336" max="13336" width="19" style="1" customWidth="1"/>
    <col min="13337" max="13337" width="24.42578125" style="1" bestFit="1" customWidth="1"/>
    <col min="13338" max="13338" width="18.7109375" style="1" bestFit="1" customWidth="1"/>
    <col min="13339" max="13339" width="18.5703125" style="1" bestFit="1" customWidth="1"/>
    <col min="13340" max="13340" width="22" style="1" bestFit="1" customWidth="1"/>
    <col min="13341" max="13341" width="9.28515625" style="1" bestFit="1" customWidth="1"/>
    <col min="13342" max="13342" width="12.140625" style="1" bestFit="1" customWidth="1"/>
    <col min="13343" max="13343" width="15.7109375" style="1" bestFit="1" customWidth="1"/>
    <col min="13344" max="13577" width="11.42578125" style="1"/>
    <col min="13578" max="13579" width="0" style="1" hidden="1" customWidth="1"/>
    <col min="13580" max="13580" width="29.5703125" style="1" bestFit="1" customWidth="1"/>
    <col min="13581" max="13581" width="28.5703125" style="1" customWidth="1"/>
    <col min="13582" max="13583" width="0" style="1" hidden="1" customWidth="1"/>
    <col min="13584" max="13584" width="21.85546875" style="1" bestFit="1" customWidth="1"/>
    <col min="13585" max="13585" width="19.28515625" style="1" bestFit="1" customWidth="1"/>
    <col min="13586" max="13586" width="16.42578125" style="1" bestFit="1" customWidth="1"/>
    <col min="13587" max="13587" width="22.85546875" style="1" bestFit="1" customWidth="1"/>
    <col min="13588" max="13588" width="18.5703125" style="1" customWidth="1"/>
    <col min="13589" max="13589" width="18.5703125" style="1" bestFit="1" customWidth="1"/>
    <col min="13590" max="13590" width="17.140625" style="1" customWidth="1"/>
    <col min="13591" max="13591" width="18.85546875" style="1" bestFit="1" customWidth="1"/>
    <col min="13592" max="13592" width="19" style="1" customWidth="1"/>
    <col min="13593" max="13593" width="24.42578125" style="1" bestFit="1" customWidth="1"/>
    <col min="13594" max="13594" width="18.7109375" style="1" bestFit="1" customWidth="1"/>
    <col min="13595" max="13595" width="18.5703125" style="1" bestFit="1" customWidth="1"/>
    <col min="13596" max="13596" width="22" style="1" bestFit="1" customWidth="1"/>
    <col min="13597" max="13597" width="9.28515625" style="1" bestFit="1" customWidth="1"/>
    <col min="13598" max="13598" width="12.140625" style="1" bestFit="1" customWidth="1"/>
    <col min="13599" max="13599" width="15.7109375" style="1" bestFit="1" customWidth="1"/>
    <col min="13600" max="13833" width="11.42578125" style="1"/>
    <col min="13834" max="13835" width="0" style="1" hidden="1" customWidth="1"/>
    <col min="13836" max="13836" width="29.5703125" style="1" bestFit="1" customWidth="1"/>
    <col min="13837" max="13837" width="28.5703125" style="1" customWidth="1"/>
    <col min="13838" max="13839" width="0" style="1" hidden="1" customWidth="1"/>
    <col min="13840" max="13840" width="21.85546875" style="1" bestFit="1" customWidth="1"/>
    <col min="13841" max="13841" width="19.28515625" style="1" bestFit="1" customWidth="1"/>
    <col min="13842" max="13842" width="16.42578125" style="1" bestFit="1" customWidth="1"/>
    <col min="13843" max="13843" width="22.85546875" style="1" bestFit="1" customWidth="1"/>
    <col min="13844" max="13844" width="18.5703125" style="1" customWidth="1"/>
    <col min="13845" max="13845" width="18.5703125" style="1" bestFit="1" customWidth="1"/>
    <col min="13846" max="13846" width="17.140625" style="1" customWidth="1"/>
    <col min="13847" max="13847" width="18.85546875" style="1" bestFit="1" customWidth="1"/>
    <col min="13848" max="13848" width="19" style="1" customWidth="1"/>
    <col min="13849" max="13849" width="24.42578125" style="1" bestFit="1" customWidth="1"/>
    <col min="13850" max="13850" width="18.7109375" style="1" bestFit="1" customWidth="1"/>
    <col min="13851" max="13851" width="18.5703125" style="1" bestFit="1" customWidth="1"/>
    <col min="13852" max="13852" width="22" style="1" bestFit="1" customWidth="1"/>
    <col min="13853" max="13853" width="9.28515625" style="1" bestFit="1" customWidth="1"/>
    <col min="13854" max="13854" width="12.140625" style="1" bestFit="1" customWidth="1"/>
    <col min="13855" max="13855" width="15.7109375" style="1" bestFit="1" customWidth="1"/>
    <col min="13856" max="14089" width="11.42578125" style="1"/>
    <col min="14090" max="14091" width="0" style="1" hidden="1" customWidth="1"/>
    <col min="14092" max="14092" width="29.5703125" style="1" bestFit="1" customWidth="1"/>
    <col min="14093" max="14093" width="28.5703125" style="1" customWidth="1"/>
    <col min="14094" max="14095" width="0" style="1" hidden="1" customWidth="1"/>
    <col min="14096" max="14096" width="21.85546875" style="1" bestFit="1" customWidth="1"/>
    <col min="14097" max="14097" width="19.28515625" style="1" bestFit="1" customWidth="1"/>
    <col min="14098" max="14098" width="16.42578125" style="1" bestFit="1" customWidth="1"/>
    <col min="14099" max="14099" width="22.85546875" style="1" bestFit="1" customWidth="1"/>
    <col min="14100" max="14100" width="18.5703125" style="1" customWidth="1"/>
    <col min="14101" max="14101" width="18.5703125" style="1" bestFit="1" customWidth="1"/>
    <col min="14102" max="14102" width="17.140625" style="1" customWidth="1"/>
    <col min="14103" max="14103" width="18.85546875" style="1" bestFit="1" customWidth="1"/>
    <col min="14104" max="14104" width="19" style="1" customWidth="1"/>
    <col min="14105" max="14105" width="24.42578125" style="1" bestFit="1" customWidth="1"/>
    <col min="14106" max="14106" width="18.7109375" style="1" bestFit="1" customWidth="1"/>
    <col min="14107" max="14107" width="18.5703125" style="1" bestFit="1" customWidth="1"/>
    <col min="14108" max="14108" width="22" style="1" bestFit="1" customWidth="1"/>
    <col min="14109" max="14109" width="9.28515625" style="1" bestFit="1" customWidth="1"/>
    <col min="14110" max="14110" width="12.140625" style="1" bestFit="1" customWidth="1"/>
    <col min="14111" max="14111" width="15.7109375" style="1" bestFit="1" customWidth="1"/>
    <col min="14112" max="14345" width="11.42578125" style="1"/>
    <col min="14346" max="14347" width="0" style="1" hidden="1" customWidth="1"/>
    <col min="14348" max="14348" width="29.5703125" style="1" bestFit="1" customWidth="1"/>
    <col min="14349" max="14349" width="28.5703125" style="1" customWidth="1"/>
    <col min="14350" max="14351" width="0" style="1" hidden="1" customWidth="1"/>
    <col min="14352" max="14352" width="21.85546875" style="1" bestFit="1" customWidth="1"/>
    <col min="14353" max="14353" width="19.28515625" style="1" bestFit="1" customWidth="1"/>
    <col min="14354" max="14354" width="16.42578125" style="1" bestFit="1" customWidth="1"/>
    <col min="14355" max="14355" width="22.85546875" style="1" bestFit="1" customWidth="1"/>
    <col min="14356" max="14356" width="18.5703125" style="1" customWidth="1"/>
    <col min="14357" max="14357" width="18.5703125" style="1" bestFit="1" customWidth="1"/>
    <col min="14358" max="14358" width="17.140625" style="1" customWidth="1"/>
    <col min="14359" max="14359" width="18.85546875" style="1" bestFit="1" customWidth="1"/>
    <col min="14360" max="14360" width="19" style="1" customWidth="1"/>
    <col min="14361" max="14361" width="24.42578125" style="1" bestFit="1" customWidth="1"/>
    <col min="14362" max="14362" width="18.7109375" style="1" bestFit="1" customWidth="1"/>
    <col min="14363" max="14363" width="18.5703125" style="1" bestFit="1" customWidth="1"/>
    <col min="14364" max="14364" width="22" style="1" bestFit="1" customWidth="1"/>
    <col min="14365" max="14365" width="9.28515625" style="1" bestFit="1" customWidth="1"/>
    <col min="14366" max="14366" width="12.140625" style="1" bestFit="1" customWidth="1"/>
    <col min="14367" max="14367" width="15.7109375" style="1" bestFit="1" customWidth="1"/>
    <col min="14368" max="14601" width="11.42578125" style="1"/>
    <col min="14602" max="14603" width="0" style="1" hidden="1" customWidth="1"/>
    <col min="14604" max="14604" width="29.5703125" style="1" bestFit="1" customWidth="1"/>
    <col min="14605" max="14605" width="28.5703125" style="1" customWidth="1"/>
    <col min="14606" max="14607" width="0" style="1" hidden="1" customWidth="1"/>
    <col min="14608" max="14608" width="21.85546875" style="1" bestFit="1" customWidth="1"/>
    <col min="14609" max="14609" width="19.28515625" style="1" bestFit="1" customWidth="1"/>
    <col min="14610" max="14610" width="16.42578125" style="1" bestFit="1" customWidth="1"/>
    <col min="14611" max="14611" width="22.85546875" style="1" bestFit="1" customWidth="1"/>
    <col min="14612" max="14612" width="18.5703125" style="1" customWidth="1"/>
    <col min="14613" max="14613" width="18.5703125" style="1" bestFit="1" customWidth="1"/>
    <col min="14614" max="14614" width="17.140625" style="1" customWidth="1"/>
    <col min="14615" max="14615" width="18.85546875" style="1" bestFit="1" customWidth="1"/>
    <col min="14616" max="14616" width="19" style="1" customWidth="1"/>
    <col min="14617" max="14617" width="24.42578125" style="1" bestFit="1" customWidth="1"/>
    <col min="14618" max="14618" width="18.7109375" style="1" bestFit="1" customWidth="1"/>
    <col min="14619" max="14619" width="18.5703125" style="1" bestFit="1" customWidth="1"/>
    <col min="14620" max="14620" width="22" style="1" bestFit="1" customWidth="1"/>
    <col min="14621" max="14621" width="9.28515625" style="1" bestFit="1" customWidth="1"/>
    <col min="14622" max="14622" width="12.140625" style="1" bestFit="1" customWidth="1"/>
    <col min="14623" max="14623" width="15.7109375" style="1" bestFit="1" customWidth="1"/>
    <col min="14624" max="14857" width="11.42578125" style="1"/>
    <col min="14858" max="14859" width="0" style="1" hidden="1" customWidth="1"/>
    <col min="14860" max="14860" width="29.5703125" style="1" bestFit="1" customWidth="1"/>
    <col min="14861" max="14861" width="28.5703125" style="1" customWidth="1"/>
    <col min="14862" max="14863" width="0" style="1" hidden="1" customWidth="1"/>
    <col min="14864" max="14864" width="21.85546875" style="1" bestFit="1" customWidth="1"/>
    <col min="14865" max="14865" width="19.28515625" style="1" bestFit="1" customWidth="1"/>
    <col min="14866" max="14866" width="16.42578125" style="1" bestFit="1" customWidth="1"/>
    <col min="14867" max="14867" width="22.85546875" style="1" bestFit="1" customWidth="1"/>
    <col min="14868" max="14868" width="18.5703125" style="1" customWidth="1"/>
    <col min="14869" max="14869" width="18.5703125" style="1" bestFit="1" customWidth="1"/>
    <col min="14870" max="14870" width="17.140625" style="1" customWidth="1"/>
    <col min="14871" max="14871" width="18.85546875" style="1" bestFit="1" customWidth="1"/>
    <col min="14872" max="14872" width="19" style="1" customWidth="1"/>
    <col min="14873" max="14873" width="24.42578125" style="1" bestFit="1" customWidth="1"/>
    <col min="14874" max="14874" width="18.7109375" style="1" bestFit="1" customWidth="1"/>
    <col min="14875" max="14875" width="18.5703125" style="1" bestFit="1" customWidth="1"/>
    <col min="14876" max="14876" width="22" style="1" bestFit="1" customWidth="1"/>
    <col min="14877" max="14877" width="9.28515625" style="1" bestFit="1" customWidth="1"/>
    <col min="14878" max="14878" width="12.140625" style="1" bestFit="1" customWidth="1"/>
    <col min="14879" max="14879" width="15.7109375" style="1" bestFit="1" customWidth="1"/>
    <col min="14880" max="15113" width="11.42578125" style="1"/>
    <col min="15114" max="15115" width="0" style="1" hidden="1" customWidth="1"/>
    <col min="15116" max="15116" width="29.5703125" style="1" bestFit="1" customWidth="1"/>
    <col min="15117" max="15117" width="28.5703125" style="1" customWidth="1"/>
    <col min="15118" max="15119" width="0" style="1" hidden="1" customWidth="1"/>
    <col min="15120" max="15120" width="21.85546875" style="1" bestFit="1" customWidth="1"/>
    <col min="15121" max="15121" width="19.28515625" style="1" bestFit="1" customWidth="1"/>
    <col min="15122" max="15122" width="16.42578125" style="1" bestFit="1" customWidth="1"/>
    <col min="15123" max="15123" width="22.85546875" style="1" bestFit="1" customWidth="1"/>
    <col min="15124" max="15124" width="18.5703125" style="1" customWidth="1"/>
    <col min="15125" max="15125" width="18.5703125" style="1" bestFit="1" customWidth="1"/>
    <col min="15126" max="15126" width="17.140625" style="1" customWidth="1"/>
    <col min="15127" max="15127" width="18.85546875" style="1" bestFit="1" customWidth="1"/>
    <col min="15128" max="15128" width="19" style="1" customWidth="1"/>
    <col min="15129" max="15129" width="24.42578125" style="1" bestFit="1" customWidth="1"/>
    <col min="15130" max="15130" width="18.7109375" style="1" bestFit="1" customWidth="1"/>
    <col min="15131" max="15131" width="18.5703125" style="1" bestFit="1" customWidth="1"/>
    <col min="15132" max="15132" width="22" style="1" bestFit="1" customWidth="1"/>
    <col min="15133" max="15133" width="9.28515625" style="1" bestFit="1" customWidth="1"/>
    <col min="15134" max="15134" width="12.140625" style="1" bestFit="1" customWidth="1"/>
    <col min="15135" max="15135" width="15.7109375" style="1" bestFit="1" customWidth="1"/>
    <col min="15136" max="15369" width="11.42578125" style="1"/>
    <col min="15370" max="15371" width="0" style="1" hidden="1" customWidth="1"/>
    <col min="15372" max="15372" width="29.5703125" style="1" bestFit="1" customWidth="1"/>
    <col min="15373" max="15373" width="28.5703125" style="1" customWidth="1"/>
    <col min="15374" max="15375" width="0" style="1" hidden="1" customWidth="1"/>
    <col min="15376" max="15376" width="21.85546875" style="1" bestFit="1" customWidth="1"/>
    <col min="15377" max="15377" width="19.28515625" style="1" bestFit="1" customWidth="1"/>
    <col min="15378" max="15378" width="16.42578125" style="1" bestFit="1" customWidth="1"/>
    <col min="15379" max="15379" width="22.85546875" style="1" bestFit="1" customWidth="1"/>
    <col min="15380" max="15380" width="18.5703125" style="1" customWidth="1"/>
    <col min="15381" max="15381" width="18.5703125" style="1" bestFit="1" customWidth="1"/>
    <col min="15382" max="15382" width="17.140625" style="1" customWidth="1"/>
    <col min="15383" max="15383" width="18.85546875" style="1" bestFit="1" customWidth="1"/>
    <col min="15384" max="15384" width="19" style="1" customWidth="1"/>
    <col min="15385" max="15385" width="24.42578125" style="1" bestFit="1" customWidth="1"/>
    <col min="15386" max="15386" width="18.7109375" style="1" bestFit="1" customWidth="1"/>
    <col min="15387" max="15387" width="18.5703125" style="1" bestFit="1" customWidth="1"/>
    <col min="15388" max="15388" width="22" style="1" bestFit="1" customWidth="1"/>
    <col min="15389" max="15389" width="9.28515625" style="1" bestFit="1" customWidth="1"/>
    <col min="15390" max="15390" width="12.140625" style="1" bestFit="1" customWidth="1"/>
    <col min="15391" max="15391" width="15.7109375" style="1" bestFit="1" customWidth="1"/>
    <col min="15392" max="15625" width="11.42578125" style="1"/>
    <col min="15626" max="15627" width="0" style="1" hidden="1" customWidth="1"/>
    <col min="15628" max="15628" width="29.5703125" style="1" bestFit="1" customWidth="1"/>
    <col min="15629" max="15629" width="28.5703125" style="1" customWidth="1"/>
    <col min="15630" max="15631" width="0" style="1" hidden="1" customWidth="1"/>
    <col min="15632" max="15632" width="21.85546875" style="1" bestFit="1" customWidth="1"/>
    <col min="15633" max="15633" width="19.28515625" style="1" bestFit="1" customWidth="1"/>
    <col min="15634" max="15634" width="16.42578125" style="1" bestFit="1" customWidth="1"/>
    <col min="15635" max="15635" width="22.85546875" style="1" bestFit="1" customWidth="1"/>
    <col min="15636" max="15636" width="18.5703125" style="1" customWidth="1"/>
    <col min="15637" max="15637" width="18.5703125" style="1" bestFit="1" customWidth="1"/>
    <col min="15638" max="15638" width="17.140625" style="1" customWidth="1"/>
    <col min="15639" max="15639" width="18.85546875" style="1" bestFit="1" customWidth="1"/>
    <col min="15640" max="15640" width="19" style="1" customWidth="1"/>
    <col min="15641" max="15641" width="24.42578125" style="1" bestFit="1" customWidth="1"/>
    <col min="15642" max="15642" width="18.7109375" style="1" bestFit="1" customWidth="1"/>
    <col min="15643" max="15643" width="18.5703125" style="1" bestFit="1" customWidth="1"/>
    <col min="15644" max="15644" width="22" style="1" bestFit="1" customWidth="1"/>
    <col min="15645" max="15645" width="9.28515625" style="1" bestFit="1" customWidth="1"/>
    <col min="15646" max="15646" width="12.140625" style="1" bestFit="1" customWidth="1"/>
    <col min="15647" max="15647" width="15.7109375" style="1" bestFit="1" customWidth="1"/>
    <col min="15648" max="15881" width="11.42578125" style="1"/>
    <col min="15882" max="15883" width="0" style="1" hidden="1" customWidth="1"/>
    <col min="15884" max="15884" width="29.5703125" style="1" bestFit="1" customWidth="1"/>
    <col min="15885" max="15885" width="28.5703125" style="1" customWidth="1"/>
    <col min="15886" max="15887" width="0" style="1" hidden="1" customWidth="1"/>
    <col min="15888" max="15888" width="21.85546875" style="1" bestFit="1" customWidth="1"/>
    <col min="15889" max="15889" width="19.28515625" style="1" bestFit="1" customWidth="1"/>
    <col min="15890" max="15890" width="16.42578125" style="1" bestFit="1" customWidth="1"/>
    <col min="15891" max="15891" width="22.85546875" style="1" bestFit="1" customWidth="1"/>
    <col min="15892" max="15892" width="18.5703125" style="1" customWidth="1"/>
    <col min="15893" max="15893" width="18.5703125" style="1" bestFit="1" customWidth="1"/>
    <col min="15894" max="15894" width="17.140625" style="1" customWidth="1"/>
    <col min="15895" max="15895" width="18.85546875" style="1" bestFit="1" customWidth="1"/>
    <col min="15896" max="15896" width="19" style="1" customWidth="1"/>
    <col min="15897" max="15897" width="24.42578125" style="1" bestFit="1" customWidth="1"/>
    <col min="15898" max="15898" width="18.7109375" style="1" bestFit="1" customWidth="1"/>
    <col min="15899" max="15899" width="18.5703125" style="1" bestFit="1" customWidth="1"/>
    <col min="15900" max="15900" width="22" style="1" bestFit="1" customWidth="1"/>
    <col min="15901" max="15901" width="9.28515625" style="1" bestFit="1" customWidth="1"/>
    <col min="15902" max="15902" width="12.140625" style="1" bestFit="1" customWidth="1"/>
    <col min="15903" max="15903" width="15.7109375" style="1" bestFit="1" customWidth="1"/>
    <col min="15904" max="16137" width="11.42578125" style="1"/>
    <col min="16138" max="16139" width="0" style="1" hidden="1" customWidth="1"/>
    <col min="16140" max="16140" width="29.5703125" style="1" bestFit="1" customWidth="1"/>
    <col min="16141" max="16141" width="28.5703125" style="1" customWidth="1"/>
    <col min="16142" max="16143" width="0" style="1" hidden="1" customWidth="1"/>
    <col min="16144" max="16144" width="21.85546875" style="1" bestFit="1" customWidth="1"/>
    <col min="16145" max="16145" width="19.28515625" style="1" bestFit="1" customWidth="1"/>
    <col min="16146" max="16146" width="16.42578125" style="1" bestFit="1" customWidth="1"/>
    <col min="16147" max="16147" width="22.85546875" style="1" bestFit="1" customWidth="1"/>
    <col min="16148" max="16148" width="18.5703125" style="1" customWidth="1"/>
    <col min="16149" max="16149" width="18.5703125" style="1" bestFit="1" customWidth="1"/>
    <col min="16150" max="16150" width="17.140625" style="1" customWidth="1"/>
    <col min="16151" max="16151" width="18.85546875" style="1" bestFit="1" customWidth="1"/>
    <col min="16152" max="16152" width="19" style="1" customWidth="1"/>
    <col min="16153" max="16153" width="24.42578125" style="1" bestFit="1" customWidth="1"/>
    <col min="16154" max="16154" width="18.7109375" style="1" bestFit="1" customWidth="1"/>
    <col min="16155" max="16155" width="18.5703125" style="1" bestFit="1" customWidth="1"/>
    <col min="16156" max="16156" width="22" style="1" bestFit="1" customWidth="1"/>
    <col min="16157" max="16157" width="9.28515625" style="1" bestFit="1" customWidth="1"/>
    <col min="16158" max="16158" width="12.140625" style="1" bestFit="1" customWidth="1"/>
    <col min="16159" max="16159" width="15.7109375" style="1" bestFit="1" customWidth="1"/>
    <col min="16160" max="16384" width="11.42578125" style="1"/>
  </cols>
  <sheetData>
    <row r="1" spans="1:38" ht="14.25" customHeight="1" x14ac:dyDescent="0.2">
      <c r="A1" s="75"/>
      <c r="B1" s="75"/>
      <c r="C1" s="76"/>
      <c r="D1" s="85" t="s">
        <v>28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7"/>
      <c r="AL1" s="29" t="s">
        <v>7</v>
      </c>
    </row>
    <row r="2" spans="1:38" ht="12.75" customHeight="1" x14ac:dyDescent="0.2">
      <c r="A2" s="75"/>
      <c r="B2" s="75"/>
      <c r="C2" s="76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  <c r="AL2" s="72" t="s">
        <v>24</v>
      </c>
    </row>
    <row r="3" spans="1:38" ht="12.75" customHeight="1" x14ac:dyDescent="0.2">
      <c r="A3" s="75"/>
      <c r="B3" s="75"/>
      <c r="C3" s="76"/>
      <c r="D3" s="85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7"/>
      <c r="AL3" s="73"/>
    </row>
    <row r="4" spans="1:38" ht="12.75" customHeight="1" x14ac:dyDescent="0.2">
      <c r="A4" s="77"/>
      <c r="B4" s="77"/>
      <c r="C4" s="78"/>
      <c r="D4" s="88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90"/>
      <c r="AL4" s="74"/>
    </row>
    <row r="5" spans="1:38" ht="15" customHeight="1" x14ac:dyDescent="0.2">
      <c r="A5" s="80" t="s">
        <v>5</v>
      </c>
      <c r="B5" s="80" t="s">
        <v>6</v>
      </c>
      <c r="C5" s="79" t="s">
        <v>22</v>
      </c>
      <c r="D5" s="79" t="s">
        <v>21</v>
      </c>
      <c r="E5" s="81" t="s">
        <v>26</v>
      </c>
      <c r="F5" s="82" t="s">
        <v>27</v>
      </c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4"/>
      <c r="AL5" s="79" t="s">
        <v>4</v>
      </c>
    </row>
    <row r="6" spans="1:38" ht="67.5" x14ac:dyDescent="0.2">
      <c r="A6" s="80"/>
      <c r="B6" s="80"/>
      <c r="C6" s="79"/>
      <c r="D6" s="79"/>
      <c r="E6" s="81"/>
      <c r="F6" s="44" t="s">
        <v>47</v>
      </c>
      <c r="G6" s="44" t="s">
        <v>38</v>
      </c>
      <c r="H6" s="44" t="s">
        <v>48</v>
      </c>
      <c r="I6" s="44" t="s">
        <v>49</v>
      </c>
      <c r="J6" s="44" t="s">
        <v>50</v>
      </c>
      <c r="K6" s="44" t="s">
        <v>51</v>
      </c>
      <c r="L6" s="44" t="s">
        <v>52</v>
      </c>
      <c r="M6" s="66" t="s">
        <v>67</v>
      </c>
      <c r="N6" s="67" t="s">
        <v>53</v>
      </c>
      <c r="O6" s="44" t="s">
        <v>55</v>
      </c>
      <c r="P6" s="44" t="s">
        <v>54</v>
      </c>
      <c r="Q6" s="44" t="s">
        <v>44</v>
      </c>
      <c r="R6" s="68" t="s">
        <v>56</v>
      </c>
      <c r="S6" s="44" t="s">
        <v>57</v>
      </c>
      <c r="T6" s="44" t="s">
        <v>41</v>
      </c>
      <c r="U6" s="68" t="s">
        <v>58</v>
      </c>
      <c r="V6" s="44" t="s">
        <v>59</v>
      </c>
      <c r="W6" s="44" t="s">
        <v>36</v>
      </c>
      <c r="X6" s="44" t="s">
        <v>60</v>
      </c>
      <c r="Y6" s="44" t="s">
        <v>61</v>
      </c>
      <c r="Z6" s="44" t="s">
        <v>43</v>
      </c>
      <c r="AA6" s="44" t="s">
        <v>62</v>
      </c>
      <c r="AB6" s="44" t="s">
        <v>45</v>
      </c>
      <c r="AC6" s="44" t="s">
        <v>63</v>
      </c>
      <c r="AD6" s="44" t="s">
        <v>42</v>
      </c>
      <c r="AE6" s="44" t="s">
        <v>64</v>
      </c>
      <c r="AF6" s="44" t="s">
        <v>46</v>
      </c>
      <c r="AG6" s="44" t="s">
        <v>65</v>
      </c>
      <c r="AH6" s="44" t="s">
        <v>39</v>
      </c>
      <c r="AI6" s="44" t="s">
        <v>66</v>
      </c>
      <c r="AJ6" s="44" t="s">
        <v>40</v>
      </c>
      <c r="AK6" s="44" t="s">
        <v>37</v>
      </c>
      <c r="AL6" s="79"/>
    </row>
    <row r="7" spans="1:38" ht="60" x14ac:dyDescent="0.2">
      <c r="A7" s="48">
        <v>1</v>
      </c>
      <c r="B7" s="49" t="s">
        <v>29</v>
      </c>
      <c r="C7" s="47" t="s">
        <v>12</v>
      </c>
      <c r="D7" s="22" t="s">
        <v>8</v>
      </c>
      <c r="E7" s="2">
        <f t="shared" ref="E7:E17" si="0">SUM(F7:AK7)</f>
        <v>67246054323</v>
      </c>
      <c r="F7" s="39"/>
      <c r="G7" s="17"/>
      <c r="H7" s="39"/>
      <c r="I7" s="39"/>
      <c r="J7" s="39"/>
      <c r="K7" s="12">
        <f>'[1]POAI 2022 PCJIC'!$K$8</f>
        <v>20387496229</v>
      </c>
      <c r="L7" s="12">
        <f>'[1]POAI 2022 PCJIC'!$L$7+'[1]POAI 2022 PCJIC'!$L$8</f>
        <v>45858558094</v>
      </c>
      <c r="M7" s="12">
        <v>1000000000</v>
      </c>
      <c r="N7" s="26"/>
      <c r="O7" s="39"/>
      <c r="P7" s="39"/>
      <c r="Q7" s="46"/>
      <c r="R7" s="17"/>
      <c r="S7" s="17"/>
      <c r="T7" s="32"/>
      <c r="U7" s="41"/>
      <c r="V7" s="39"/>
      <c r="W7" s="46"/>
      <c r="X7" s="39"/>
      <c r="Y7" s="39"/>
      <c r="Z7" s="46"/>
      <c r="AA7" s="39"/>
      <c r="AB7" s="46"/>
      <c r="AC7" s="39"/>
      <c r="AD7" s="46"/>
      <c r="AE7" s="39"/>
      <c r="AF7" s="46"/>
      <c r="AG7" s="39"/>
      <c r="AH7" s="46"/>
      <c r="AI7" s="39"/>
      <c r="AJ7" s="46"/>
      <c r="AK7" s="46"/>
      <c r="AL7" s="5"/>
    </row>
    <row r="8" spans="1:38" ht="60" x14ac:dyDescent="0.2">
      <c r="A8" s="21">
        <v>2</v>
      </c>
      <c r="B8" s="33" t="s">
        <v>30</v>
      </c>
      <c r="C8" s="22" t="s">
        <v>12</v>
      </c>
      <c r="D8" s="25" t="s">
        <v>10</v>
      </c>
      <c r="E8" s="2">
        <f t="shared" si="0"/>
        <v>367570765.16000003</v>
      </c>
      <c r="F8" s="39"/>
      <c r="G8" s="46"/>
      <c r="H8" s="39"/>
      <c r="I8" s="39"/>
      <c r="J8" s="39"/>
      <c r="K8" s="39"/>
      <c r="L8" s="39"/>
      <c r="M8" s="46"/>
      <c r="N8" s="26"/>
      <c r="O8" s="39"/>
      <c r="P8" s="39"/>
      <c r="Q8" s="46"/>
      <c r="R8" s="41">
        <f>'[1]POAI 2022 PCJIC'!$F$9</f>
        <v>296359184.16000003</v>
      </c>
      <c r="S8" s="2"/>
      <c r="T8" s="32">
        <f>55349488</f>
        <v>55349488</v>
      </c>
      <c r="U8" s="41"/>
      <c r="V8" s="39"/>
      <c r="W8" s="46">
        <v>15862093</v>
      </c>
      <c r="X8" s="39"/>
      <c r="Y8" s="39"/>
      <c r="Z8" s="46"/>
      <c r="AA8" s="39"/>
      <c r="AB8" s="46"/>
      <c r="AC8" s="12"/>
      <c r="AD8" s="12"/>
      <c r="AE8" s="39"/>
      <c r="AF8" s="46"/>
      <c r="AG8" s="39"/>
      <c r="AH8" s="46"/>
      <c r="AI8" s="39"/>
      <c r="AJ8" s="46"/>
      <c r="AK8" s="46"/>
      <c r="AL8" s="6"/>
    </row>
    <row r="9" spans="1:38" ht="60" x14ac:dyDescent="0.2">
      <c r="A9" s="45">
        <v>3</v>
      </c>
      <c r="B9" s="50" t="s">
        <v>31</v>
      </c>
      <c r="C9" s="46" t="s">
        <v>12</v>
      </c>
      <c r="D9" s="23" t="s">
        <v>9</v>
      </c>
      <c r="E9" s="2">
        <f t="shared" si="0"/>
        <v>2066350413.9560001</v>
      </c>
      <c r="F9" s="39"/>
      <c r="G9" s="32"/>
      <c r="H9" s="39"/>
      <c r="I9" s="39"/>
      <c r="J9" s="39"/>
      <c r="K9" s="39"/>
      <c r="L9" s="39"/>
      <c r="M9" s="46"/>
      <c r="N9" s="17">
        <f>'[1]POAI 2022 PCJIC'!$M$10+'[1]POAI 2022 PCJIC'!$M$11</f>
        <v>100000000</v>
      </c>
      <c r="O9" s="39"/>
      <c r="P9" s="39"/>
      <c r="Q9" s="46"/>
      <c r="R9" s="32">
        <f>'[1]POAI 2022 PCJIC'!$P$12+'[1]POAI 2022 PCJIC'!$P$11+'[1]POAI 2022 PCJIC'!$P$10</f>
        <v>1215817167.9560001</v>
      </c>
      <c r="S9" s="2"/>
      <c r="T9" s="32"/>
      <c r="U9" s="17">
        <f>'[1]POAI 2022 PCJIC'!$R$11+'[1]POAI 2022 PCJIC'!$R$10</f>
        <v>350000000</v>
      </c>
      <c r="V9" s="2"/>
      <c r="W9" s="63">
        <f>39135024+4742930</f>
        <v>43877954</v>
      </c>
      <c r="X9" s="39"/>
      <c r="Y9" s="39"/>
      <c r="Z9" s="46"/>
      <c r="AA9" s="39"/>
      <c r="AB9" s="32">
        <v>271154735</v>
      </c>
      <c r="AC9" s="39"/>
      <c r="AD9" s="46"/>
      <c r="AE9" s="39"/>
      <c r="AF9" s="46"/>
      <c r="AG9" s="39"/>
      <c r="AH9" s="46"/>
      <c r="AI9" s="39"/>
      <c r="AJ9" s="46"/>
      <c r="AK9" s="46">
        <v>85500557</v>
      </c>
      <c r="AL9" s="7"/>
    </row>
    <row r="10" spans="1:38" ht="90" x14ac:dyDescent="0.2">
      <c r="A10" s="45">
        <v>4</v>
      </c>
      <c r="B10" s="51" t="s">
        <v>32</v>
      </c>
      <c r="C10" s="46" t="s">
        <v>12</v>
      </c>
      <c r="D10" s="27" t="s">
        <v>8</v>
      </c>
      <c r="E10" s="2">
        <f t="shared" si="0"/>
        <v>1639541464.4200001</v>
      </c>
      <c r="F10" s="39"/>
      <c r="G10" s="17"/>
      <c r="H10" s="39"/>
      <c r="I10" s="39"/>
      <c r="J10" s="39"/>
      <c r="K10" s="39"/>
      <c r="L10" s="39"/>
      <c r="M10" s="46"/>
      <c r="N10" s="46">
        <f>'[1]POAI 2022 PCJIC'!$M$15</f>
        <v>111000000.00000001</v>
      </c>
      <c r="O10" s="39"/>
      <c r="P10" s="39"/>
      <c r="Q10" s="46"/>
      <c r="R10" s="17">
        <f>'[1]POAI 2022 PCJIC'!$P$14+'[1]POAI 2022 PCJIC'!$P$13</f>
        <v>1017427148.4200001</v>
      </c>
      <c r="S10" s="2"/>
      <c r="T10" s="32">
        <v>100000000</v>
      </c>
      <c r="U10" s="41">
        <f>'[1]POAI 2022 PCJIC'!$R$15</f>
        <v>111000000.00000001</v>
      </c>
      <c r="V10" s="39"/>
      <c r="W10" s="46"/>
      <c r="X10" s="39"/>
      <c r="Y10" s="39"/>
      <c r="Z10" s="46"/>
      <c r="AA10" s="39"/>
      <c r="AB10" s="17">
        <v>300000000</v>
      </c>
      <c r="AC10" s="39"/>
      <c r="AD10" s="46"/>
      <c r="AE10" s="39"/>
      <c r="AF10" s="46"/>
      <c r="AG10" s="39">
        <f>'[1]POAI 2022 PCJIC'!$Y$15</f>
        <v>1110</v>
      </c>
      <c r="AH10" s="46">
        <v>49515.199999999997</v>
      </c>
      <c r="AI10" s="39">
        <f>'[1]POAI 2022 PCJIC'!$Z$15</f>
        <v>1110</v>
      </c>
      <c r="AJ10" s="46">
        <v>62580.800000000003</v>
      </c>
      <c r="AK10" s="46"/>
      <c r="AL10" s="6"/>
    </row>
    <row r="11" spans="1:38" ht="45" x14ac:dyDescent="0.2">
      <c r="A11" s="21">
        <v>5</v>
      </c>
      <c r="B11" s="34" t="s">
        <v>0</v>
      </c>
      <c r="C11" s="22" t="s">
        <v>12</v>
      </c>
      <c r="D11" s="9" t="s">
        <v>13</v>
      </c>
      <c r="E11" s="2">
        <f t="shared" si="0"/>
        <v>3232854269.8600001</v>
      </c>
      <c r="F11" s="39"/>
      <c r="G11" s="17"/>
      <c r="H11" s="39"/>
      <c r="I11" s="39"/>
      <c r="J11" s="39"/>
      <c r="K11" s="39"/>
      <c r="L11" s="39"/>
      <c r="M11" s="46"/>
      <c r="N11" s="26"/>
      <c r="O11" s="39"/>
      <c r="P11" s="39"/>
      <c r="Q11" s="46"/>
      <c r="R11" s="17">
        <f>'[1]POAI 2022 PCJIC'!$P$16</f>
        <v>1366375014.8600001</v>
      </c>
      <c r="S11" s="2"/>
      <c r="T11" s="32">
        <f>[2]Detalle!$B$12+[2]Detalle!$B$11</f>
        <v>1483530195</v>
      </c>
      <c r="U11" s="17">
        <f>'[1]POAI 2022 PCJIC'!$R$16</f>
        <v>260000000</v>
      </c>
      <c r="V11" s="39"/>
      <c r="W11" s="63">
        <f>7882614+15066446+100000000</f>
        <v>122949060</v>
      </c>
      <c r="X11" s="30"/>
      <c r="Y11" s="30"/>
      <c r="Z11" s="30"/>
      <c r="AA11" s="39"/>
      <c r="AB11" s="46"/>
      <c r="AC11" s="12"/>
      <c r="AD11" s="12"/>
      <c r="AE11" s="39"/>
      <c r="AF11" s="46"/>
      <c r="AG11" s="39"/>
      <c r="AH11" s="46"/>
      <c r="AI11" s="39"/>
      <c r="AJ11" s="46"/>
      <c r="AK11" s="46"/>
      <c r="AL11" s="5"/>
    </row>
    <row r="12" spans="1:38" ht="60" x14ac:dyDescent="0.2">
      <c r="A12" s="45">
        <v>6</v>
      </c>
      <c r="B12" s="52" t="s">
        <v>33</v>
      </c>
      <c r="C12" s="46" t="s">
        <v>3</v>
      </c>
      <c r="D12" s="22" t="s">
        <v>14</v>
      </c>
      <c r="E12" s="2">
        <f t="shared" si="0"/>
        <v>28417222965.348</v>
      </c>
      <c r="F12" s="39"/>
      <c r="G12" s="46"/>
      <c r="H12" s="39"/>
      <c r="I12" s="39"/>
      <c r="J12" s="39"/>
      <c r="K12" s="39"/>
      <c r="L12" s="39"/>
      <c r="M12" s="46"/>
      <c r="N12" s="26"/>
      <c r="O12" s="39"/>
      <c r="P12" s="39"/>
      <c r="Q12" s="46"/>
      <c r="R12" s="41">
        <f>'[1]POAI 2022 PCJIC'!$P$18</f>
        <v>401927923.96800005</v>
      </c>
      <c r="S12" s="39"/>
      <c r="T12" s="32">
        <f>35230539+777446+100000000-17529481</f>
        <v>118478504</v>
      </c>
      <c r="U12" s="41"/>
      <c r="V12" s="39"/>
      <c r="W12" s="46"/>
      <c r="X12" s="30"/>
      <c r="Y12" s="30"/>
      <c r="Z12" s="30"/>
      <c r="AA12" s="39"/>
      <c r="AB12" s="46"/>
      <c r="AC12" s="39">
        <f>'[1]POAI 2022 PCJIC'!$W$18</f>
        <v>1922057706.3999999</v>
      </c>
      <c r="AD12" s="46">
        <v>632063922.17999995</v>
      </c>
      <c r="AE12" s="17">
        <f>'[1]POAI 2022 PCJIC'!$X$17</f>
        <v>22261441545</v>
      </c>
      <c r="AF12" s="17">
        <v>3081253363.8000002</v>
      </c>
      <c r="AG12" s="39"/>
      <c r="AH12" s="46"/>
      <c r="AI12" s="39"/>
      <c r="AJ12" s="46"/>
      <c r="AK12" s="46"/>
      <c r="AL12" s="5"/>
    </row>
    <row r="13" spans="1:38" ht="75" x14ac:dyDescent="0.2">
      <c r="A13" s="21">
        <v>7</v>
      </c>
      <c r="B13" s="34" t="s">
        <v>17</v>
      </c>
      <c r="C13" s="22" t="s">
        <v>12</v>
      </c>
      <c r="D13" s="22" t="s">
        <v>11</v>
      </c>
      <c r="E13" s="2">
        <f t="shared" si="0"/>
        <v>1075536002.0479999</v>
      </c>
      <c r="F13" s="39"/>
      <c r="G13" s="17"/>
      <c r="H13" s="39"/>
      <c r="I13" s="39"/>
      <c r="J13" s="39"/>
      <c r="K13" s="39"/>
      <c r="L13" s="39"/>
      <c r="M13" s="46"/>
      <c r="N13" s="26"/>
      <c r="O13" s="39"/>
      <c r="P13" s="39"/>
      <c r="Q13" s="46"/>
      <c r="R13" s="17">
        <f>'[1]POAI 2022 PCJIC'!$P$19</f>
        <v>635536002.04799998</v>
      </c>
      <c r="S13" s="2"/>
      <c r="T13" s="32"/>
      <c r="U13" s="41"/>
      <c r="V13" s="39"/>
      <c r="W13" s="46">
        <f>[2]Detalle!$B$18+[2]Detalle!$B$17</f>
        <v>440000000</v>
      </c>
      <c r="X13" s="39"/>
      <c r="Y13" s="39"/>
      <c r="Z13" s="46"/>
      <c r="AA13" s="39"/>
      <c r="AB13" s="46"/>
      <c r="AC13" s="39"/>
      <c r="AD13" s="46"/>
      <c r="AE13" s="39"/>
      <c r="AF13" s="46"/>
      <c r="AG13" s="39"/>
      <c r="AH13" s="46"/>
      <c r="AI13" s="39"/>
      <c r="AJ13" s="46"/>
      <c r="AK13" s="46"/>
      <c r="AL13" s="6"/>
    </row>
    <row r="14" spans="1:38" ht="75" x14ac:dyDescent="0.2">
      <c r="A14" s="45">
        <v>8</v>
      </c>
      <c r="B14" s="52" t="s">
        <v>34</v>
      </c>
      <c r="C14" s="46" t="s">
        <v>2</v>
      </c>
      <c r="D14" s="22" t="s">
        <v>15</v>
      </c>
      <c r="E14" s="2">
        <f t="shared" si="0"/>
        <v>8355360950.2394314</v>
      </c>
      <c r="F14" s="39">
        <f>'[1]POAI 2022 PCJIC'!$G$23</f>
        <v>1665169596</v>
      </c>
      <c r="G14" s="46">
        <v>2077820679.55</v>
      </c>
      <c r="H14" s="39">
        <f>'[1]POAI 2022 PCJIC'!$H$23</f>
        <v>7832727</v>
      </c>
      <c r="I14" s="39">
        <f>'[1]POAI 2022 PCJIC'!$I$23</f>
        <v>194424068</v>
      </c>
      <c r="J14" s="39">
        <f>'[1]POAI 2022 PCJIC'!$J$23</f>
        <v>36786772</v>
      </c>
      <c r="K14" s="39"/>
      <c r="L14" s="39"/>
      <c r="M14" s="46"/>
      <c r="N14" s="26"/>
      <c r="O14" s="39"/>
      <c r="P14" s="39"/>
      <c r="Q14" s="46"/>
      <c r="R14" s="32">
        <f>'[1]POAI 2022 PCJIC'!$P$20+'[1]POAI 2022 PCJIC'!$P$21+'[1]POAI 2022 PCJIC'!$P$22</f>
        <v>711385186.22943079</v>
      </c>
      <c r="S14" s="39"/>
      <c r="T14" s="32">
        <f>[2]Detalle!$B$19+[2]Detalle!$B$20+[2]Detalle!$B$22</f>
        <v>1460000000</v>
      </c>
      <c r="U14" s="41"/>
      <c r="V14" s="39"/>
      <c r="W14" s="46"/>
      <c r="X14" s="40">
        <f>'[1]POAI 2022 PCJIC'!$T$22+'[1]POAI 2022 PCJIC'!$T$21+'[1]POAI 2022 PCJIC'!$T$20</f>
        <v>1141139187</v>
      </c>
      <c r="Y14" s="65">
        <f>'[1]POAI 2022 PCJIC'!$U$22+'[1]POAI 2022 PCJIC'!$U$21+'[1]POAI 2022 PCJIC'!$U$20</f>
        <v>13713302</v>
      </c>
      <c r="Z14" s="40">
        <v>647089432.46000004</v>
      </c>
      <c r="AA14" s="39"/>
      <c r="AB14" s="17">
        <f>500000000-100000000</f>
        <v>400000000</v>
      </c>
      <c r="AC14" s="39"/>
      <c r="AD14" s="46"/>
      <c r="AE14" s="39"/>
      <c r="AF14" s="46"/>
      <c r="AG14" s="39"/>
      <c r="AH14" s="46"/>
      <c r="AI14" s="39"/>
      <c r="AJ14" s="46"/>
      <c r="AK14" s="46"/>
      <c r="AL14" s="6"/>
    </row>
    <row r="15" spans="1:38" ht="60" x14ac:dyDescent="0.2">
      <c r="A15" s="21">
        <v>9</v>
      </c>
      <c r="B15" s="34" t="s">
        <v>23</v>
      </c>
      <c r="C15" s="22" t="s">
        <v>2</v>
      </c>
      <c r="D15" s="22" t="s">
        <v>18</v>
      </c>
      <c r="E15" s="2">
        <f t="shared" si="0"/>
        <v>5993734182.46</v>
      </c>
      <c r="F15" s="39"/>
      <c r="G15" s="12"/>
      <c r="H15" s="39"/>
      <c r="I15" s="39"/>
      <c r="J15" s="39"/>
      <c r="K15" s="39"/>
      <c r="L15" s="39"/>
      <c r="M15" s="46"/>
      <c r="N15" s="26"/>
      <c r="O15" s="39"/>
      <c r="P15" s="17">
        <f>'[1]POAI 2022 PCJIC'!$O$24</f>
        <v>1110</v>
      </c>
      <c r="Q15" s="64">
        <v>8519938.1300000008</v>
      </c>
      <c r="R15" s="12">
        <f>'[1]POAI 2022 PCJIC'!$P$24</f>
        <v>2419155990.21</v>
      </c>
      <c r="S15" s="39"/>
      <c r="T15" s="32">
        <f>[2]Detalle!$B$25+[2]Detalle!$B$26+[2]Detalle!$B$30</f>
        <v>2130744354</v>
      </c>
      <c r="U15" s="41"/>
      <c r="V15" s="39"/>
      <c r="W15" s="46"/>
      <c r="X15" s="39"/>
      <c r="Y15" s="39"/>
      <c r="Z15" s="46"/>
      <c r="AA15" s="39"/>
      <c r="AB15" s="46">
        <f>[2]Detalle!$B$27+[2]Detalle!$B$28+[2]Detalle!$B$29</f>
        <v>1435312790.1199999</v>
      </c>
      <c r="AC15" s="39"/>
      <c r="AD15" s="46"/>
      <c r="AE15" s="39"/>
      <c r="AF15" s="46"/>
      <c r="AG15" s="39"/>
      <c r="AH15" s="46"/>
      <c r="AI15" s="39"/>
      <c r="AJ15" s="46"/>
      <c r="AK15" s="46"/>
      <c r="AL15" s="6"/>
    </row>
    <row r="16" spans="1:38" ht="75" x14ac:dyDescent="0.2">
      <c r="A16" s="45">
        <v>10</v>
      </c>
      <c r="B16" s="53" t="s">
        <v>35</v>
      </c>
      <c r="C16" s="46" t="s">
        <v>1</v>
      </c>
      <c r="D16" s="24" t="s">
        <v>19</v>
      </c>
      <c r="E16" s="2">
        <f t="shared" si="0"/>
        <v>9873861457.0879993</v>
      </c>
      <c r="F16" s="39"/>
      <c r="G16" s="17"/>
      <c r="H16" s="39"/>
      <c r="I16" s="39"/>
      <c r="J16" s="39"/>
      <c r="K16" s="39"/>
      <c r="L16" s="39"/>
      <c r="M16" s="46">
        <v>550000000</v>
      </c>
      <c r="N16" s="17">
        <f>'[1]POAI 2022 PCJIC'!$M$25+'[1]POAI 2022 PCJIC'!$M$27</f>
        <v>1174627262</v>
      </c>
      <c r="O16" s="17">
        <f>'[1]POAI 2022 PCJIC'!$N$25</f>
        <v>12136804</v>
      </c>
      <c r="P16" s="26"/>
      <c r="Q16" s="26"/>
      <c r="R16" s="17">
        <f>'[1]POAI 2022 PCJIC'!$P$28+'[1]POAI 2022 PCJIC'!$P$27+'[1]POAI 2022 PCJIC'!$P$26+'[1]POAI 2022 PCJIC'!$P$25</f>
        <v>890831933.84800005</v>
      </c>
      <c r="S16" s="39">
        <f>'[1]POAI 2022 PCJIC'!$Q$26</f>
        <v>68359195</v>
      </c>
      <c r="T16" s="32">
        <f>[2]Detalle!$B$33+[2]Detalle!$B$34+[2]Detalle!$B$35</f>
        <v>1769324886</v>
      </c>
      <c r="U16" s="17">
        <f>'[1]POAI 2022 PCJIC'!$R$27+'[1]POAI 2022 PCJIC'!$R$25</f>
        <v>1551866739.0000002</v>
      </c>
      <c r="V16" s="17">
        <f>'[1]POAI 2022 PCJIC'!$S$25</f>
        <v>68565204</v>
      </c>
      <c r="W16" s="64">
        <f>500000000+312134086.04+701000000+150000000+789674212</f>
        <v>2452808298.04</v>
      </c>
      <c r="X16" s="26"/>
      <c r="Y16" s="26"/>
      <c r="Z16" s="26"/>
      <c r="AA16" s="17">
        <f>'[1]POAI 2022 PCJIC'!$V$25</f>
        <v>1051081.2000000002</v>
      </c>
      <c r="AB16" s="17">
        <f>[2]Detalle!$B$36+[2]Detalle!$B$37+[2]Detalle!$B$38+[2]Detalle!$B$39+[2]Detalle!$B$40+[2]Detalle!$B$41+[2]Detalle!$B$42</f>
        <v>1334290054</v>
      </c>
      <c r="AC16" s="39"/>
      <c r="AD16" s="46"/>
      <c r="AE16" s="39"/>
      <c r="AF16" s="46"/>
      <c r="AG16" s="39"/>
      <c r="AH16" s="46"/>
      <c r="AI16" s="39"/>
      <c r="AJ16" s="46"/>
      <c r="AK16" s="46"/>
      <c r="AL16" s="5"/>
    </row>
    <row r="17" spans="1:38" ht="60" x14ac:dyDescent="0.2">
      <c r="A17" s="21">
        <v>11</v>
      </c>
      <c r="B17" s="34" t="s">
        <v>16</v>
      </c>
      <c r="C17" s="22" t="s">
        <v>12</v>
      </c>
      <c r="D17" s="24" t="s">
        <v>20</v>
      </c>
      <c r="E17" s="2">
        <f t="shared" si="0"/>
        <v>363622048.3003</v>
      </c>
      <c r="F17" s="39"/>
      <c r="G17" s="31"/>
      <c r="H17" s="39"/>
      <c r="I17" s="39"/>
      <c r="J17" s="39"/>
      <c r="K17" s="39"/>
      <c r="L17" s="39"/>
      <c r="M17" s="46"/>
      <c r="N17" s="26"/>
      <c r="O17" s="39"/>
      <c r="P17" s="39"/>
      <c r="Q17" s="46"/>
      <c r="R17" s="31">
        <f>'[1]POAI 2022 PCJIC'!$P$29</f>
        <v>153713088.3003</v>
      </c>
      <c r="S17" s="39"/>
      <c r="T17" s="32">
        <v>209908960</v>
      </c>
      <c r="U17" s="41"/>
      <c r="V17" s="39"/>
      <c r="W17" s="46"/>
      <c r="X17" s="39"/>
      <c r="Y17" s="39"/>
      <c r="Z17" s="46"/>
      <c r="AA17" s="39"/>
      <c r="AB17" s="46"/>
      <c r="AC17" s="39"/>
      <c r="AD17" s="46"/>
      <c r="AE17" s="39"/>
      <c r="AF17" s="46"/>
      <c r="AG17" s="39"/>
      <c r="AH17" s="46"/>
      <c r="AI17" s="39"/>
      <c r="AJ17" s="46"/>
      <c r="AK17" s="46"/>
      <c r="AL17" s="6"/>
    </row>
    <row r="18" spans="1:38" ht="15" x14ac:dyDescent="0.2">
      <c r="A18" s="70" t="s">
        <v>25</v>
      </c>
      <c r="B18" s="71"/>
      <c r="C18" s="71"/>
      <c r="D18" s="71"/>
      <c r="E18" s="28">
        <f t="shared" ref="E18:AK18" si="1">SUM(E7:E17)</f>
        <v>128631708841.87971</v>
      </c>
      <c r="F18" s="38">
        <f t="shared" si="1"/>
        <v>1665169596</v>
      </c>
      <c r="G18" s="38">
        <f>SUM(G7:G17)</f>
        <v>2077820679.55</v>
      </c>
      <c r="H18" s="38">
        <f t="shared" si="1"/>
        <v>7832727</v>
      </c>
      <c r="I18" s="38">
        <f t="shared" si="1"/>
        <v>194424068</v>
      </c>
      <c r="J18" s="38">
        <f t="shared" si="1"/>
        <v>36786772</v>
      </c>
      <c r="K18" s="38">
        <f t="shared" si="1"/>
        <v>20387496229</v>
      </c>
      <c r="L18" s="38">
        <f t="shared" si="1"/>
        <v>45858558094</v>
      </c>
      <c r="M18" s="62">
        <f t="shared" si="1"/>
        <v>1550000000</v>
      </c>
      <c r="N18" s="38">
        <f t="shared" si="1"/>
        <v>1385627262</v>
      </c>
      <c r="O18" s="38">
        <f t="shared" si="1"/>
        <v>12136804</v>
      </c>
      <c r="P18" s="38">
        <f t="shared" si="1"/>
        <v>1110</v>
      </c>
      <c r="Q18" s="38">
        <f t="shared" si="1"/>
        <v>8519938.1300000008</v>
      </c>
      <c r="R18" s="38">
        <f t="shared" si="1"/>
        <v>9108528639.999733</v>
      </c>
      <c r="S18" s="38">
        <f>SUM(S7:S17)</f>
        <v>68359195</v>
      </c>
      <c r="T18" s="38">
        <f t="shared" si="1"/>
        <v>7327336387</v>
      </c>
      <c r="U18" s="38">
        <f t="shared" si="1"/>
        <v>2272866739</v>
      </c>
      <c r="V18" s="38">
        <f>SUM(V7:V17)</f>
        <v>68565204</v>
      </c>
      <c r="W18" s="38">
        <f t="shared" si="1"/>
        <v>3075497405.04</v>
      </c>
      <c r="X18" s="38">
        <f t="shared" si="1"/>
        <v>1141139187</v>
      </c>
      <c r="Y18" s="38">
        <f>SUM(Y7:Y17)</f>
        <v>13713302</v>
      </c>
      <c r="Z18" s="38">
        <f t="shared" si="1"/>
        <v>647089432.46000004</v>
      </c>
      <c r="AA18" s="38">
        <f t="shared" si="1"/>
        <v>1051081.2000000002</v>
      </c>
      <c r="AB18" s="38">
        <f t="shared" si="1"/>
        <v>3740757579.1199999</v>
      </c>
      <c r="AC18" s="38">
        <f t="shared" si="1"/>
        <v>1922057706.3999999</v>
      </c>
      <c r="AD18" s="38">
        <f t="shared" si="1"/>
        <v>632063922.17999995</v>
      </c>
      <c r="AE18" s="38">
        <f t="shared" si="1"/>
        <v>22261441545</v>
      </c>
      <c r="AF18" s="38">
        <f t="shared" si="1"/>
        <v>3081253363.8000002</v>
      </c>
      <c r="AG18" s="38">
        <f t="shared" si="1"/>
        <v>1110</v>
      </c>
      <c r="AH18" s="38">
        <f t="shared" si="1"/>
        <v>49515.199999999997</v>
      </c>
      <c r="AI18" s="38">
        <f t="shared" si="1"/>
        <v>1110</v>
      </c>
      <c r="AJ18" s="38">
        <f t="shared" si="1"/>
        <v>62580.800000000003</v>
      </c>
      <c r="AK18" s="38">
        <f t="shared" si="1"/>
        <v>85500557</v>
      </c>
      <c r="AL18" s="10"/>
    </row>
    <row r="20" spans="1:38" ht="15" x14ac:dyDescent="0.2">
      <c r="U20" s="16"/>
      <c r="V20" s="16"/>
      <c r="W20" s="16"/>
    </row>
    <row r="21" spans="1:38" x14ac:dyDescent="0.2">
      <c r="U21" s="18"/>
      <c r="V21" s="18"/>
      <c r="W21" s="18"/>
    </row>
    <row r="23" spans="1:38" x14ac:dyDescent="0.2">
      <c r="B23" s="69"/>
      <c r="C23" s="69"/>
      <c r="D23" s="69"/>
      <c r="E23" s="18"/>
      <c r="F23" s="54"/>
      <c r="G23" s="54"/>
      <c r="H23" s="8"/>
      <c r="I23" s="8"/>
      <c r="J23" s="8"/>
      <c r="K23" s="8"/>
      <c r="L23" s="8"/>
      <c r="M23" s="8"/>
      <c r="O23" s="8"/>
      <c r="P23" s="8"/>
      <c r="Q23" s="8"/>
      <c r="R23" s="36"/>
      <c r="S23" s="36"/>
      <c r="T23" s="36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2">
      <c r="B24" s="55"/>
      <c r="C24" s="55"/>
      <c r="D24" s="18"/>
      <c r="E24" s="18"/>
      <c r="F24" s="54"/>
      <c r="G24" s="54"/>
      <c r="H24" s="8"/>
      <c r="I24" s="8"/>
      <c r="J24" s="8"/>
      <c r="K24" s="8"/>
      <c r="L24" s="8"/>
      <c r="M24" s="8"/>
      <c r="O24" s="8"/>
      <c r="P24" s="8"/>
      <c r="Q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2">
      <c r="B25" s="56"/>
      <c r="C25" s="56"/>
      <c r="D25" s="18"/>
      <c r="E25" s="18"/>
      <c r="F25" s="54"/>
      <c r="G25" s="54"/>
      <c r="H25" s="8"/>
      <c r="I25" s="8"/>
      <c r="J25" s="8"/>
      <c r="K25" s="8"/>
      <c r="L25" s="8"/>
      <c r="M25" s="8"/>
      <c r="O25" s="8"/>
      <c r="P25" s="8"/>
      <c r="Q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2">
      <c r="B26" s="56"/>
      <c r="C26" s="56"/>
      <c r="D26" s="18"/>
      <c r="E26" s="18"/>
      <c r="F26" s="57"/>
      <c r="G26" s="57"/>
      <c r="I26" s="8"/>
      <c r="J26" s="8"/>
      <c r="K26" s="8"/>
      <c r="L26" s="8"/>
      <c r="M26" s="8"/>
      <c r="O26" s="8"/>
      <c r="P26" s="19"/>
      <c r="Q26" s="19"/>
      <c r="R26" s="36"/>
      <c r="S26" s="36"/>
      <c r="T26" s="36"/>
      <c r="U26" s="36"/>
      <c r="V26" s="36"/>
      <c r="W26" s="36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2">
      <c r="B27" s="56"/>
      <c r="C27" s="56"/>
      <c r="D27" s="18"/>
      <c r="E27" s="18"/>
      <c r="F27" s="57"/>
      <c r="G27" s="57"/>
      <c r="P27" s="35"/>
      <c r="Q27" s="35"/>
      <c r="R27" s="36"/>
      <c r="S27" s="36"/>
      <c r="T27" s="36"/>
      <c r="U27" s="36"/>
      <c r="V27" s="36"/>
      <c r="W27" s="36"/>
      <c r="X27" s="11"/>
      <c r="Y27" s="11"/>
      <c r="Z27" s="11"/>
    </row>
    <row r="28" spans="1:38" x14ac:dyDescent="0.2">
      <c r="B28" s="56"/>
      <c r="C28" s="56"/>
      <c r="D28" s="18"/>
      <c r="E28" s="18"/>
      <c r="F28" s="57"/>
      <c r="G28" s="57"/>
      <c r="P28" s="19"/>
      <c r="Q28" s="19"/>
      <c r="R28" s="36"/>
      <c r="S28" s="36"/>
      <c r="T28" s="36"/>
      <c r="U28" s="42"/>
      <c r="V28" s="42"/>
      <c r="W28" s="42"/>
      <c r="X28" s="3"/>
      <c r="Y28" s="3"/>
      <c r="Z28" s="3"/>
    </row>
    <row r="29" spans="1:38" x14ac:dyDescent="0.2">
      <c r="B29" s="55"/>
      <c r="C29" s="55"/>
      <c r="D29" s="18"/>
      <c r="E29" s="18"/>
      <c r="F29" s="18"/>
      <c r="G29" s="18"/>
      <c r="H29" s="3"/>
      <c r="P29" s="19"/>
      <c r="Q29" s="19"/>
      <c r="R29" s="36"/>
      <c r="S29" s="36"/>
      <c r="T29" s="36"/>
      <c r="U29" s="36"/>
      <c r="V29" s="36"/>
      <c r="W29" s="36"/>
    </row>
    <row r="30" spans="1:38" x14ac:dyDescent="0.2">
      <c r="B30" s="56"/>
      <c r="C30" s="56"/>
      <c r="D30" s="18"/>
      <c r="E30" s="18"/>
      <c r="F30" s="57"/>
      <c r="G30" s="57"/>
      <c r="P30" s="37"/>
      <c r="Q30" s="37"/>
      <c r="R30" s="43"/>
      <c r="S30" s="43"/>
      <c r="T30" s="43"/>
      <c r="U30" s="36"/>
      <c r="V30" s="36"/>
      <c r="W30" s="36"/>
    </row>
    <row r="31" spans="1:38" x14ac:dyDescent="0.2">
      <c r="B31" s="56"/>
      <c r="C31" s="56"/>
      <c r="D31" s="18"/>
      <c r="E31" s="18"/>
      <c r="F31" s="57"/>
      <c r="G31" s="57"/>
      <c r="P31" s="35"/>
      <c r="Q31" s="35"/>
      <c r="R31" s="36"/>
      <c r="S31" s="36"/>
      <c r="T31" s="36"/>
      <c r="U31" s="36"/>
      <c r="V31" s="36"/>
      <c r="W31" s="36"/>
    </row>
    <row r="32" spans="1:38" x14ac:dyDescent="0.2">
      <c r="B32" s="56"/>
      <c r="C32" s="56"/>
      <c r="D32" s="18"/>
      <c r="E32" s="18"/>
      <c r="F32" s="57"/>
      <c r="G32" s="57"/>
      <c r="I32" s="15"/>
      <c r="J32" s="15"/>
      <c r="P32" s="35"/>
      <c r="Q32" s="35"/>
      <c r="R32" s="36"/>
      <c r="S32" s="36"/>
      <c r="T32" s="36"/>
      <c r="U32" s="36"/>
      <c r="V32" s="36"/>
      <c r="W32" s="36"/>
    </row>
    <row r="33" spans="2:13" x14ac:dyDescent="0.2">
      <c r="B33" s="55"/>
      <c r="C33" s="55"/>
      <c r="D33" s="18"/>
      <c r="E33" s="18"/>
      <c r="F33" s="57"/>
      <c r="G33" s="57"/>
      <c r="I33" s="8"/>
      <c r="J33" s="20"/>
      <c r="K33" s="8"/>
      <c r="L33" s="19"/>
      <c r="M33" s="19"/>
    </row>
    <row r="34" spans="2:13" x14ac:dyDescent="0.2">
      <c r="B34" s="56"/>
      <c r="C34" s="56"/>
      <c r="D34" s="18"/>
      <c r="E34" s="18"/>
      <c r="F34" s="57"/>
      <c r="G34" s="57"/>
    </row>
    <row r="35" spans="2:13" x14ac:dyDescent="0.2">
      <c r="B35" s="56"/>
      <c r="C35" s="56"/>
      <c r="D35" s="58"/>
      <c r="E35" s="18"/>
      <c r="F35" s="57"/>
      <c r="G35" s="57"/>
    </row>
    <row r="36" spans="2:13" x14ac:dyDescent="0.2">
      <c r="B36" s="56"/>
      <c r="C36" s="56"/>
      <c r="D36" s="58"/>
      <c r="E36" s="18"/>
      <c r="F36" s="57"/>
      <c r="G36" s="57"/>
    </row>
    <row r="37" spans="2:13" x14ac:dyDescent="0.2">
      <c r="B37" s="56"/>
      <c r="C37" s="56"/>
      <c r="D37" s="18"/>
      <c r="E37" s="18"/>
      <c r="F37" s="57"/>
      <c r="G37" s="57"/>
    </row>
    <row r="38" spans="2:13" x14ac:dyDescent="0.2">
      <c r="B38" s="56"/>
      <c r="C38" s="56"/>
      <c r="D38" s="18"/>
      <c r="E38" s="18"/>
      <c r="F38" s="57"/>
      <c r="G38" s="57"/>
    </row>
    <row r="39" spans="2:13" x14ac:dyDescent="0.2">
      <c r="B39" s="55"/>
      <c r="C39" s="55"/>
      <c r="D39" s="18"/>
      <c r="E39" s="18"/>
      <c r="F39" s="57"/>
      <c r="G39" s="57"/>
    </row>
    <row r="40" spans="2:13" x14ac:dyDescent="0.2">
      <c r="B40" s="56"/>
      <c r="C40" s="56"/>
      <c r="D40" s="18"/>
      <c r="E40" s="18"/>
      <c r="F40" s="57"/>
      <c r="G40" s="57"/>
    </row>
    <row r="41" spans="2:13" x14ac:dyDescent="0.2">
      <c r="B41" s="56"/>
      <c r="C41" s="56"/>
      <c r="D41" s="18"/>
      <c r="E41" s="18"/>
      <c r="F41" s="57"/>
      <c r="G41" s="57"/>
    </row>
    <row r="42" spans="2:13" x14ac:dyDescent="0.2">
      <c r="B42" s="57"/>
      <c r="C42" s="59"/>
      <c r="D42" s="60"/>
      <c r="E42" s="18"/>
      <c r="F42" s="57"/>
      <c r="G42" s="57"/>
    </row>
    <row r="43" spans="2:13" x14ac:dyDescent="0.2">
      <c r="B43" s="57"/>
      <c r="C43" s="59"/>
      <c r="D43" s="60"/>
      <c r="E43" s="18"/>
      <c r="F43" s="57"/>
      <c r="G43" s="57"/>
    </row>
    <row r="44" spans="2:13" x14ac:dyDescent="0.2">
      <c r="B44" s="57"/>
      <c r="C44" s="59"/>
      <c r="D44" s="60"/>
      <c r="E44" s="18"/>
      <c r="F44" s="57"/>
      <c r="G44" s="57"/>
    </row>
    <row r="45" spans="2:13" x14ac:dyDescent="0.2">
      <c r="B45" s="57"/>
      <c r="C45" s="59"/>
      <c r="D45" s="60"/>
      <c r="E45" s="18"/>
      <c r="F45" s="57"/>
      <c r="G45" s="57"/>
    </row>
    <row r="46" spans="2:13" x14ac:dyDescent="0.2">
      <c r="B46" s="57"/>
      <c r="C46" s="61"/>
      <c r="D46" s="60"/>
      <c r="E46" s="18"/>
      <c r="F46" s="57"/>
      <c r="G46" s="57"/>
    </row>
    <row r="47" spans="2:13" x14ac:dyDescent="0.2">
      <c r="B47" s="57"/>
      <c r="C47" s="59"/>
      <c r="D47" s="60"/>
      <c r="E47" s="18"/>
      <c r="F47" s="57"/>
      <c r="G47" s="57"/>
    </row>
    <row r="48" spans="2:13" x14ac:dyDescent="0.2">
      <c r="B48" s="57"/>
      <c r="C48" s="59"/>
      <c r="D48" s="60"/>
      <c r="E48" s="18"/>
      <c r="F48" s="57"/>
      <c r="G48" s="57"/>
    </row>
    <row r="49" spans="2:7" x14ac:dyDescent="0.2">
      <c r="B49" s="57"/>
      <c r="C49" s="59"/>
      <c r="D49" s="60"/>
      <c r="E49" s="18"/>
      <c r="F49" s="57"/>
      <c r="G49" s="57"/>
    </row>
    <row r="50" spans="2:7" x14ac:dyDescent="0.2">
      <c r="B50" s="57"/>
      <c r="C50" s="59"/>
      <c r="D50" s="60"/>
      <c r="E50" s="18"/>
      <c r="F50" s="57"/>
      <c r="G50" s="57"/>
    </row>
    <row r="51" spans="2:7" x14ac:dyDescent="0.2">
      <c r="B51" s="57"/>
      <c r="C51" s="59"/>
      <c r="D51" s="60"/>
      <c r="E51" s="18"/>
      <c r="F51" s="57"/>
      <c r="G51" s="57"/>
    </row>
    <row r="52" spans="2:7" x14ac:dyDescent="0.2">
      <c r="B52" s="57"/>
      <c r="C52" s="59"/>
      <c r="D52" s="60"/>
      <c r="E52" s="18"/>
      <c r="F52" s="57"/>
      <c r="G52" s="57"/>
    </row>
    <row r="53" spans="2:7" x14ac:dyDescent="0.2">
      <c r="B53" s="57"/>
      <c r="C53" s="59"/>
      <c r="D53" s="60"/>
      <c r="E53" s="18"/>
      <c r="F53" s="57"/>
      <c r="G53" s="57"/>
    </row>
    <row r="54" spans="2:7" x14ac:dyDescent="0.2">
      <c r="B54" s="57"/>
      <c r="C54" s="59"/>
      <c r="D54" s="60"/>
      <c r="E54" s="18"/>
      <c r="F54" s="57"/>
      <c r="G54" s="57"/>
    </row>
    <row r="55" spans="2:7" x14ac:dyDescent="0.2">
      <c r="B55" s="57"/>
      <c r="C55" s="59"/>
      <c r="D55" s="60"/>
      <c r="E55" s="18"/>
      <c r="F55" s="57"/>
      <c r="G55" s="57"/>
    </row>
    <row r="56" spans="2:7" x14ac:dyDescent="0.2">
      <c r="B56" s="57"/>
      <c r="C56" s="59"/>
      <c r="D56" s="60"/>
      <c r="E56" s="18"/>
      <c r="F56" s="57"/>
      <c r="G56" s="57"/>
    </row>
    <row r="57" spans="2:7" x14ac:dyDescent="0.2">
      <c r="B57" s="57"/>
      <c r="C57" s="59"/>
      <c r="D57" s="60"/>
      <c r="E57" s="18"/>
      <c r="F57" s="57"/>
      <c r="G57" s="57"/>
    </row>
    <row r="58" spans="2:7" x14ac:dyDescent="0.2">
      <c r="B58" s="57"/>
      <c r="C58" s="59"/>
      <c r="D58" s="60"/>
      <c r="E58" s="18"/>
      <c r="F58" s="57"/>
      <c r="G58" s="57"/>
    </row>
    <row r="59" spans="2:7" x14ac:dyDescent="0.2">
      <c r="B59" s="57"/>
      <c r="C59" s="59"/>
      <c r="D59" s="60"/>
      <c r="E59" s="18"/>
      <c r="F59" s="57"/>
      <c r="G59" s="57"/>
    </row>
    <row r="60" spans="2:7" x14ac:dyDescent="0.2">
      <c r="B60" s="57"/>
      <c r="C60" s="59"/>
      <c r="D60" s="60"/>
      <c r="E60" s="18"/>
      <c r="F60" s="57"/>
      <c r="G60" s="57"/>
    </row>
    <row r="61" spans="2:7" x14ac:dyDescent="0.2">
      <c r="B61" s="57"/>
      <c r="C61" s="59"/>
      <c r="D61" s="60"/>
      <c r="E61" s="18"/>
      <c r="F61" s="57"/>
      <c r="G61" s="57"/>
    </row>
    <row r="62" spans="2:7" x14ac:dyDescent="0.2">
      <c r="B62" s="57"/>
      <c r="C62" s="59"/>
      <c r="D62" s="60"/>
      <c r="E62" s="18"/>
      <c r="F62" s="57"/>
      <c r="G62" s="57"/>
    </row>
    <row r="63" spans="2:7" x14ac:dyDescent="0.2">
      <c r="B63" s="57"/>
      <c r="C63" s="59"/>
      <c r="D63" s="60"/>
      <c r="E63" s="18"/>
      <c r="F63" s="57"/>
      <c r="G63" s="57"/>
    </row>
    <row r="64" spans="2:7" x14ac:dyDescent="0.2">
      <c r="B64" s="57"/>
      <c r="C64" s="59"/>
      <c r="D64" s="60"/>
      <c r="E64" s="18"/>
      <c r="F64" s="57"/>
      <c r="G64" s="57"/>
    </row>
    <row r="65" spans="2:7" x14ac:dyDescent="0.2">
      <c r="B65" s="57"/>
      <c r="C65" s="59"/>
      <c r="D65" s="60"/>
      <c r="E65" s="18"/>
      <c r="F65" s="57"/>
      <c r="G65" s="57"/>
    </row>
    <row r="66" spans="2:7" x14ac:dyDescent="0.2">
      <c r="B66" s="57"/>
      <c r="C66" s="59"/>
      <c r="D66" s="60"/>
      <c r="E66" s="18"/>
      <c r="F66" s="57"/>
      <c r="G66" s="57"/>
    </row>
    <row r="67" spans="2:7" x14ac:dyDescent="0.2">
      <c r="B67" s="57"/>
      <c r="C67" s="59"/>
      <c r="D67" s="60"/>
      <c r="E67" s="18"/>
      <c r="F67" s="57"/>
      <c r="G67" s="57"/>
    </row>
    <row r="68" spans="2:7" x14ac:dyDescent="0.2">
      <c r="B68" s="57"/>
      <c r="C68" s="59"/>
      <c r="D68" s="60"/>
      <c r="E68" s="18"/>
      <c r="F68" s="57"/>
      <c r="G68" s="57"/>
    </row>
    <row r="69" spans="2:7" x14ac:dyDescent="0.2">
      <c r="B69" s="57"/>
      <c r="C69" s="59"/>
      <c r="D69" s="60"/>
      <c r="E69" s="18"/>
      <c r="F69" s="57"/>
      <c r="G69" s="57"/>
    </row>
    <row r="70" spans="2:7" x14ac:dyDescent="0.2">
      <c r="B70" s="57"/>
      <c r="C70" s="59"/>
      <c r="D70" s="60"/>
      <c r="E70" s="18"/>
      <c r="F70" s="57"/>
      <c r="G70" s="57"/>
    </row>
    <row r="71" spans="2:7" x14ac:dyDescent="0.2">
      <c r="B71" s="57"/>
      <c r="C71" s="59"/>
      <c r="D71" s="60"/>
      <c r="E71" s="18"/>
      <c r="F71" s="57"/>
      <c r="G71" s="57"/>
    </row>
    <row r="72" spans="2:7" x14ac:dyDescent="0.2">
      <c r="B72" s="57"/>
      <c r="C72" s="59"/>
      <c r="D72" s="60"/>
      <c r="E72" s="18"/>
      <c r="F72" s="57"/>
      <c r="G72" s="57"/>
    </row>
    <row r="73" spans="2:7" x14ac:dyDescent="0.2">
      <c r="B73" s="57"/>
      <c r="C73" s="59"/>
      <c r="D73" s="60"/>
      <c r="E73" s="18"/>
      <c r="F73" s="57"/>
      <c r="G73" s="57"/>
    </row>
    <row r="74" spans="2:7" x14ac:dyDescent="0.2">
      <c r="B74" s="57"/>
      <c r="C74" s="59"/>
      <c r="D74" s="60"/>
      <c r="E74" s="18"/>
      <c r="F74" s="57"/>
      <c r="G74" s="57"/>
    </row>
    <row r="75" spans="2:7" x14ac:dyDescent="0.2">
      <c r="B75" s="57"/>
      <c r="C75" s="59"/>
      <c r="D75" s="60"/>
      <c r="E75" s="18"/>
      <c r="F75" s="57"/>
      <c r="G75" s="57"/>
    </row>
    <row r="76" spans="2:7" x14ac:dyDescent="0.2">
      <c r="B76" s="57"/>
      <c r="C76" s="59"/>
      <c r="D76" s="60"/>
      <c r="E76" s="18"/>
      <c r="F76" s="57"/>
      <c r="G76" s="57"/>
    </row>
  </sheetData>
  <mergeCells count="12">
    <mergeCell ref="B23:D23"/>
    <mergeCell ref="A18:D18"/>
    <mergeCell ref="AL2:AL4"/>
    <mergeCell ref="A1:C4"/>
    <mergeCell ref="D5:D6"/>
    <mergeCell ref="AL5:AL6"/>
    <mergeCell ref="A5:A6"/>
    <mergeCell ref="E5:E6"/>
    <mergeCell ref="C5:C6"/>
    <mergeCell ref="B5:B6"/>
    <mergeCell ref="F5:AK5"/>
    <mergeCell ref="D1:A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7" fitToWidth="2" orientation="landscape" r:id="rId1"/>
  <ignoredErrors>
    <ignoredError sqref="F12 F15 F13 F16 F18:F19 I12 I15 I13 I16 I18:I19 I27 I28 F17 I17" formulaRange="1"/>
    <ignoredError sqref="A10 A8 A13 A14 A9 A15 C9:D9 A12 A19:D22 A7 A11:D11 A16 D14 A27:A28 A17 C15:D15 C10:D10 C16:D16 A23 C12:D12 C7:D7 C8 C13:D13 C17:D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2024 PCJIC</vt:lpstr>
      <vt:lpstr>'POAI 2024 PCJIC'!Área_de_impresión</vt:lpstr>
      <vt:lpstr>'POAI 2024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2024-11-27T19:02:04Z</cp:lastPrinted>
  <dcterms:created xsi:type="dcterms:W3CDTF">2015-02-11T19:15:54Z</dcterms:created>
  <dcterms:modified xsi:type="dcterms:W3CDTF">2024-11-27T19:02:08Z</dcterms:modified>
</cp:coreProperties>
</file>