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tamayo\Documents\A. A TRABAJADOS EN CASA II\POAI 2025\Modificación No. 05\"/>
    </mc:Choice>
  </mc:AlternateContent>
  <bookViews>
    <workbookView xWindow="0" yWindow="0" windowWidth="20490" windowHeight="7755"/>
  </bookViews>
  <sheets>
    <sheet name="POAI 2025" sheetId="1" r:id="rId1"/>
  </sheets>
  <definedNames>
    <definedName name="_xlnm._FilterDatabase" localSheetId="0" hidden="1">'POAI 2025'!$D$6:$Y$35</definedName>
    <definedName name="aaa">#REF!</definedName>
    <definedName name="adg">#REF!</definedName>
    <definedName name="_xlnm.Print_Area" localSheetId="0">'POAI 2025'!$A$1:$Y$42</definedName>
    <definedName name="as">#REF!</definedName>
    <definedName name="asd">#REF!</definedName>
    <definedName name="asdf">#REF!</definedName>
    <definedName name="Atlas">#REF!</definedName>
    <definedName name="bv">#REF!</definedName>
    <definedName name="Casa">#REF!</definedName>
    <definedName name="Casas">#REF!</definedName>
    <definedName name="Casaspere">#REF!</definedName>
    <definedName name="cocina">#REF!</definedName>
    <definedName name="Componente">#REF!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cuatro">#REF!</definedName>
    <definedName name="da">#REF!</definedName>
    <definedName name="dfg">#REF!</definedName>
    <definedName name="dos">#REF!</definedName>
    <definedName name="eeee">#REF!</definedName>
    <definedName name="ert">#REF!</definedName>
    <definedName name="Escape">#REF!</definedName>
    <definedName name="esfera">#REF!</definedName>
    <definedName name="esfero">#REF!</definedName>
    <definedName name="Estera">#REF!</definedName>
    <definedName name="esteras">#REF!</definedName>
    <definedName name="fd">#REF!</definedName>
    <definedName name="fg">#REF!</definedName>
    <definedName name="fh">#REF!</definedName>
    <definedName name="Fondosalud" localSheetId="0">#REF!</definedName>
    <definedName name="Fondosalud">#REF!</definedName>
    <definedName name="fr">#REF!</definedName>
    <definedName name="GASTOS_FUNCIONAMIENTO" localSheetId="0">#REF!</definedName>
    <definedName name="GASTOS_FUNCIONAMIENTO">#REF!</definedName>
    <definedName name="Genero">#REF!</definedName>
    <definedName name="HHHH">#REF!</definedName>
    <definedName name="hi">#REF!</definedName>
    <definedName name="hj">#REF!</definedName>
    <definedName name="Inversion">#REF!</definedName>
    <definedName name="jh">#REF!</definedName>
    <definedName name="jk">#REF!</definedName>
    <definedName name="kl">#REF!</definedName>
    <definedName name="l">#REF!</definedName>
    <definedName name="legal">#REF!</definedName>
    <definedName name="lk">#REF!</definedName>
    <definedName name="Local">#REF!</definedName>
    <definedName name="loro">#REF!</definedName>
    <definedName name="loteria">#REF!</definedName>
    <definedName name="maa">#REF!</definedName>
    <definedName name="mira">#REF!</definedName>
    <definedName name="mlp">#REF!</definedName>
    <definedName name="mn">#REF!</definedName>
    <definedName name="Necesidades">#REF!</definedName>
    <definedName name="niidea">#REF!</definedName>
    <definedName name="ñ">#REF!</definedName>
    <definedName name="ñl">#REF!</definedName>
    <definedName name="ñlk">#REF!</definedName>
    <definedName name="ñlkj">#REF!</definedName>
    <definedName name="ÑÑÑ">#REF!</definedName>
    <definedName name="ñoño">#REF!</definedName>
    <definedName name="Objetos">#REF!</definedName>
    <definedName name="pelo">#REF!</definedName>
    <definedName name="POAI2025">#REF!</definedName>
    <definedName name="Propuesta">#REF!</definedName>
    <definedName name="qwe">#REF!</definedName>
    <definedName name="Rubros">#REF!</definedName>
    <definedName name="_xlnm.Print_Titles" localSheetId="0">'POAI 2025'!$6:$6</definedName>
    <definedName name="tres">#REF!</definedName>
    <definedName name="wa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X34" i="1"/>
  <c r="X35" i="1" s="1"/>
  <c r="K30" i="1" l="1"/>
  <c r="K28" i="1"/>
  <c r="J31" i="1"/>
  <c r="J28" i="1"/>
  <c r="M20" i="1"/>
  <c r="M21" i="1"/>
  <c r="F21" i="1"/>
  <c r="T35" i="1" l="1"/>
  <c r="T34" i="1"/>
  <c r="T23" i="1"/>
  <c r="J26" i="1" l="1"/>
  <c r="G7" i="1" l="1"/>
  <c r="J29" i="1" l="1"/>
  <c r="N24" i="1" l="1"/>
  <c r="P34" i="1" l="1"/>
  <c r="Q34" i="1"/>
  <c r="P35" i="1"/>
  <c r="Q35" i="1"/>
  <c r="I35" i="1"/>
  <c r="H34" i="1"/>
  <c r="H35" i="1" s="1"/>
  <c r="I34" i="1"/>
  <c r="H23" i="1"/>
  <c r="I23" i="1"/>
  <c r="F8" i="1" l="1"/>
  <c r="R23" i="1"/>
  <c r="R34" i="1"/>
  <c r="F27" i="1"/>
  <c r="W34" i="1"/>
  <c r="V34" i="1"/>
  <c r="U34" i="1"/>
  <c r="S34" i="1"/>
  <c r="M34" i="1"/>
  <c r="L34" i="1"/>
  <c r="G34" i="1"/>
  <c r="F33" i="1"/>
  <c r="F32" i="1"/>
  <c r="K31" i="1"/>
  <c r="J34" i="1"/>
  <c r="K34" i="1"/>
  <c r="F29" i="1"/>
  <c r="F28" i="1"/>
  <c r="N26" i="1"/>
  <c r="F26" i="1" s="1"/>
  <c r="N25" i="1"/>
  <c r="F25" i="1" s="1"/>
  <c r="F24" i="1"/>
  <c r="W23" i="1"/>
  <c r="V23" i="1"/>
  <c r="U23" i="1"/>
  <c r="S23" i="1"/>
  <c r="O23" i="1"/>
  <c r="N23" i="1"/>
  <c r="M23" i="1"/>
  <c r="L23" i="1"/>
  <c r="K23" i="1"/>
  <c r="G23" i="1"/>
  <c r="F22" i="1"/>
  <c r="F20" i="1"/>
  <c r="F19" i="1"/>
  <c r="F17" i="1"/>
  <c r="F16" i="1"/>
  <c r="F15" i="1"/>
  <c r="F14" i="1"/>
  <c r="F13" i="1"/>
  <c r="J12" i="1"/>
  <c r="F11" i="1"/>
  <c r="F10" i="1"/>
  <c r="F9" i="1"/>
  <c r="F7" i="1"/>
  <c r="G35" i="1" l="1"/>
  <c r="S35" i="1"/>
  <c r="K35" i="1"/>
  <c r="U35" i="1"/>
  <c r="L35" i="1"/>
  <c r="R35" i="1"/>
  <c r="N34" i="1"/>
  <c r="N35" i="1" s="1"/>
  <c r="O34" i="1"/>
  <c r="O35" i="1" s="1"/>
  <c r="V35" i="1"/>
  <c r="W35" i="1"/>
  <c r="M35" i="1"/>
  <c r="J23" i="1"/>
  <c r="J35" i="1" s="1"/>
  <c r="F12" i="1"/>
  <c r="F31" i="1"/>
  <c r="F34" i="1" l="1"/>
  <c r="F23" i="1"/>
  <c r="F35" i="1" l="1"/>
</calcChain>
</file>

<file path=xl/sharedStrings.xml><?xml version="1.0" encoding="utf-8"?>
<sst xmlns="http://schemas.openxmlformats.org/spreadsheetml/2006/main" count="87" uniqueCount="83">
  <si>
    <t>Preparación y realización del proceso de Autoevaluación y Acreditación Institucional y de Programas</t>
  </si>
  <si>
    <t>Mejoramiento de los servicios bibliotecarios del Politécnico Colombiano JIC</t>
  </si>
  <si>
    <t>Mejoramiento de los servicios de Laboratorio del Politécnico Colombiano JIC</t>
  </si>
  <si>
    <t>Mejoramiento de los servicios de la gestión documental en el Politécnico Colombiano Jaime Isaza Cadavid</t>
  </si>
  <si>
    <t>Fortalecimiento y desarrollo de la docencia y los procesos académicos</t>
  </si>
  <si>
    <t>Mejoramiento de las condiciones de permanencia y graduación desde el área académica de ciencias básicas - Aula taller</t>
  </si>
  <si>
    <t>Fortalecimiento y desarrollo de la investigación</t>
  </si>
  <si>
    <t>Fortalecimiento de la extensión, la cooperación y las relaciones con comunidades</t>
  </si>
  <si>
    <t>Administración de Convenios</t>
  </si>
  <si>
    <t>Excedentes Unidades de Gestión</t>
  </si>
  <si>
    <t>Fortalecimiento y articulación de las Granjas con la academia y la investigación</t>
  </si>
  <si>
    <t xml:space="preserve">Programa de Deporte Universitario </t>
  </si>
  <si>
    <t>Programa de Fomento Cultural</t>
  </si>
  <si>
    <t>Construyendo Presente</t>
  </si>
  <si>
    <t>Programas de Bienestar Social Laboral</t>
  </si>
  <si>
    <t>Modernización de infraestructura informática y de telecomunicaciones</t>
  </si>
  <si>
    <t>Desarrollo del Sistema Integrado de Planificación y Gestión</t>
  </si>
  <si>
    <t>Fortalecimiento de la infraestructura física para apoyar el desarrollo institucional</t>
  </si>
  <si>
    <t>Mantenimiento de la planta física - Fortalecimiento de la gestión ambiental institucional - Aseo</t>
  </si>
  <si>
    <t>Fortalecimiento comunicacional Institucional</t>
  </si>
  <si>
    <t>Fortalecimiento de la educación superior 
(Pago docentes de Cátedra)</t>
  </si>
  <si>
    <t>Mejoramiento del acceso equitativo 
(Pago docentes Regulares y ocasionales)</t>
  </si>
  <si>
    <t>Código: FPL38</t>
  </si>
  <si>
    <t>Nro.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</si>
  <si>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</si>
  <si>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</si>
  <si>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ASIGNACIÓN AÑO 2025</t>
  </si>
  <si>
    <t>Observaciones</t>
  </si>
  <si>
    <t>FUENTES DE INVERSIÓN PROGRAMADA 2025</t>
  </si>
  <si>
    <t>Fortalecimiento de las actuales Unidades  Regionales de Oriente y Urabá en términos académicos, de infraestructura de soporte y sostenibilidad</t>
  </si>
  <si>
    <t>Fortalecimiento de la Unidad de Nuevas Tecnologías para el uso y apropiación de las TIC en los procesos misionales</t>
  </si>
  <si>
    <t>Excedentes Vicerrectoría de Extensión</t>
  </si>
  <si>
    <t>TOTAL POAI</t>
  </si>
  <si>
    <t>VICERRECTORÍA DE DOCENCIA E INVESTIGACIÓN</t>
  </si>
  <si>
    <t>COORDINACIÓN AUTOEVALUACIÓN ACADÉMICA</t>
  </si>
  <si>
    <t>COORDINACIÓN BIBLIOTECA</t>
  </si>
  <si>
    <t>DIRECCIÓN DE GRANJAS Y LABORATORIOS</t>
  </si>
  <si>
    <t>COORDINACIÓN DE ARCHIVO Y CORRESPONDENCIA</t>
  </si>
  <si>
    <t>FACULTAD CIENCIAS Y EDUCACIÓN</t>
  </si>
  <si>
    <t>DIRECCIÓN DE REGIONALIZACIÓN</t>
  </si>
  <si>
    <t>DIRECCIÓN DE INVESTIGACIÓN Y POSGRADOS</t>
  </si>
  <si>
    <t>DIRECCIÓN DE PROGRAMAS Y PROYECTOS ESPECIALES</t>
  </si>
  <si>
    <t>DIRECCIÓN COOPERACIÓN NACIONAL E INTERNACIONAL</t>
  </si>
  <si>
    <t>VICERRECTORÍA DE EXTENSIÓN
(COORDINACIÓN OFICINA DE GRADUADOS 
COORDINACIÓN FOMENTO EMPRESARIAL)</t>
  </si>
  <si>
    <t>VICERRECTORÍA DE EXTENSIÓN</t>
  </si>
  <si>
    <t>VARIAS SEGÚN LIQUIDACIONES</t>
  </si>
  <si>
    <t>COORDINACIÓN DE LABORATORIOS</t>
  </si>
  <si>
    <t>FACULTAD DE EDUCACIÓN FÍSICA, RECREACIÓN Y DEPORTES</t>
  </si>
  <si>
    <t>DIRECCIÓN DE FOMENTO CULTURAL</t>
  </si>
  <si>
    <t xml:space="preserve">DIRECCIÓN BIENESTAR INSTITUCIONAL </t>
  </si>
  <si>
    <t>COORDINACIÓN DE DESARROLLO LABORAL</t>
  </si>
  <si>
    <t xml:space="preserve">COORDINACIÓN INFORMÁTICA CORPORATIVA </t>
  </si>
  <si>
    <t>OFICINA ASESORA DE PLANEACIÓN</t>
  </si>
  <si>
    <t xml:space="preserve">DIRECCIÓN SERVICIOS GENERALES </t>
  </si>
  <si>
    <t xml:space="preserve">COORDINACIÓN NUEVAS TECNOLOGÍAS </t>
  </si>
  <si>
    <t>OFICINA ASESORA DE COMUNICACIONES</t>
  </si>
  <si>
    <t>LÍDER DE PROYECTO</t>
  </si>
  <si>
    <t>VICERRECTORÍA ADMINISTRATIVA Y FINANCIERA</t>
  </si>
  <si>
    <t>Aportes ordinarios departamento
(2052)</t>
  </si>
  <si>
    <t>Aportes ordinarios departamento
(2053)</t>
  </si>
  <si>
    <t>Aportes ordinarios departamento
(A-1011)</t>
  </si>
  <si>
    <t>Estampilla Politécnico
(2705)</t>
  </si>
  <si>
    <t>Estampilla Prodesarrollo
(2020)</t>
  </si>
  <si>
    <t>Estampilla Poli - Rionegro
(2706)</t>
  </si>
  <si>
    <t>Excedentes de Ext.
(2710)</t>
  </si>
  <si>
    <t>Devolución I.V.A.
(2710)</t>
  </si>
  <si>
    <t>Fondo de Bienestar Social Laboral
(2702)</t>
  </si>
  <si>
    <t>Fondo de Bienestar Social Laboral
(1011)</t>
  </si>
  <si>
    <t>Fondo de Bienestar Social Laboral
(1010)</t>
  </si>
  <si>
    <t>MEN rendimientos
(2712)</t>
  </si>
  <si>
    <t xml:space="preserve">Administración de Convenios
(4400) </t>
  </si>
  <si>
    <t>Aporte Apartadó
(2701)</t>
  </si>
  <si>
    <t>Aporte Rionegro
(2704)</t>
  </si>
  <si>
    <t>Estampilla Poli Girardota
 (2714)</t>
  </si>
  <si>
    <t>Subtotal Fortalecimiento las condiciones de alta calidad del proceso educativo: Docencia, investigación y extensión Apartadó, Marinilla, San Jerónimo,
Rionegro, Medellín</t>
  </si>
  <si>
    <t>Subtotal Fortalecimiento gestión en los procesos administrativos del PCJIC Antioquia Medellín, Rionegro, San Jerónimo, Marinilla, Apartadó</t>
  </si>
  <si>
    <t xml:space="preserve">UNIDAD EJECUTORA
(RESPONSABLE OPERATIVO)
</t>
  </si>
  <si>
    <t>Versión: 07</t>
  </si>
  <si>
    <t>COMPONENTE INTERNO PCJIC</t>
  </si>
  <si>
    <t>PROYECTO</t>
  </si>
  <si>
    <t>PLAN OPERATIVO ANUAL DE INVERSIONES - POAI 
VIGENCIA 2025</t>
  </si>
  <si>
    <t>PFC 2024
(2715)</t>
  </si>
  <si>
    <t>Aportes Nación complejo deportivo Urabá
(1010)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</si>
</sst>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2"/>
    <xf numFmtId="0" fontId="2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Alignment="1"/>
    <xf numFmtId="164" fontId="3" fillId="0" borderId="0" xfId="2" applyNumberFormat="1"/>
    <xf numFmtId="164" fontId="3" fillId="0" borderId="0" xfId="2" applyNumberFormat="1" applyFill="1"/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0" xfId="2" applyAlignment="1"/>
    <xf numFmtId="164" fontId="9" fillId="0" borderId="1" xfId="2" applyNumberFormat="1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/>
    <xf numFmtId="164" fontId="6" fillId="3" borderId="1" xfId="2" applyNumberFormat="1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3" borderId="3" xfId="2" applyNumberFormat="1" applyFont="1" applyFill="1" applyBorder="1" applyAlignment="1">
      <alignment horizontal="center" vertical="center"/>
    </xf>
    <xf numFmtId="164" fontId="6" fillId="3" borderId="8" xfId="2" applyNumberFormat="1" applyFont="1" applyFill="1" applyBorder="1" applyAlignment="1">
      <alignment horizontal="center" vertical="center"/>
    </xf>
    <xf numFmtId="164" fontId="6" fillId="3" borderId="7" xfId="2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8" xfId="2" applyNumberFormat="1" applyFont="1" applyFill="1" applyBorder="1" applyAlignment="1">
      <alignment horizontal="center" vertical="center" wrapText="1"/>
    </xf>
    <xf numFmtId="49" fontId="6" fillId="4" borderId="7" xfId="2" applyNumberFormat="1" applyFont="1" applyFill="1" applyBorder="1" applyAlignment="1">
      <alignment horizontal="center" vertical="center" wrapText="1"/>
    </xf>
    <xf numFmtId="49" fontId="9" fillId="0" borderId="4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4" fontId="9" fillId="0" borderId="4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</cellXfs>
  <cellStyles count="4">
    <cellStyle name="Moneda 2" xfId="3"/>
    <cellStyle name="Normal" xfId="0" builtinId="0"/>
    <cellStyle name="Normal 14" xfId="2"/>
    <cellStyle name="Porcentaje" xfId="1" builtinId="5"/>
  </cellStyles>
  <dxfs count="0"/>
  <tableStyles count="0" defaultTableStyle="TableStyleMedium2" defaultPivotStyle="PivotStyleLight16"/>
  <colors>
    <mruColors>
      <color rgb="FF92D05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3" name="Picture 1" descr="escudo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132609" cy="61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28575</xdr:colOff>
      <xdr:row>36</xdr:row>
      <xdr:rowOff>0</xdr:rowOff>
    </xdr:from>
    <xdr:to>
      <xdr:col>25</xdr:col>
      <xdr:colOff>0</xdr:colOff>
      <xdr:row>40</xdr:row>
      <xdr:rowOff>147955</xdr:rowOff>
    </xdr:to>
    <xdr:pic>
      <xdr:nvPicPr>
        <xdr:cNvPr id="10" name="Imagen 9" descr="C:\Users\Swanlly\AppData\Local\Packages\5319275A.WhatsAppDesktop_cv1g1gvanyjgm\TempState\0DA0BF7136DF5A5DD7C0C95173895D74\Imagen de WhatsApp 2025-01-30 a las 10.15.36_a4a837b5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48"/>
        <a:stretch/>
      </xdr:blipFill>
      <xdr:spPr bwMode="auto">
        <a:xfrm>
          <a:off x="22640925" y="13716000"/>
          <a:ext cx="1143000" cy="795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VE37"/>
  <sheetViews>
    <sheetView tabSelected="1" topLeftCell="N1" zoomScaleNormal="100" workbookViewId="0">
      <selection activeCell="D5" sqref="D5:Y6"/>
    </sheetView>
  </sheetViews>
  <sheetFormatPr baseColWidth="10" defaultRowHeight="12.75" x14ac:dyDescent="0.2"/>
  <cols>
    <col min="1" max="1" width="4.7109375" style="1" bestFit="1" customWidth="1"/>
    <col min="2" max="2" width="16.28515625" style="1" customWidth="1"/>
    <col min="3" max="3" width="14" style="1" customWidth="1"/>
    <col min="4" max="4" width="33.7109375" style="4" customWidth="1"/>
    <col min="5" max="5" width="26" style="4" customWidth="1"/>
    <col min="6" max="6" width="17" style="4" customWidth="1"/>
    <col min="7" max="9" width="15.140625" style="4" customWidth="1"/>
    <col min="10" max="10" width="14.5703125" style="5" customWidth="1"/>
    <col min="11" max="11" width="14.7109375" style="5" customWidth="1"/>
    <col min="12" max="12" width="14.28515625" style="5" customWidth="1"/>
    <col min="13" max="13" width="13.85546875" style="5" customWidth="1"/>
    <col min="14" max="14" width="14.28515625" style="5" customWidth="1"/>
    <col min="15" max="17" width="14.7109375" style="5" customWidth="1"/>
    <col min="18" max="18" width="9.42578125" style="5" customWidth="1"/>
    <col min="19" max="19" width="14.5703125" style="5" customWidth="1"/>
    <col min="20" max="20" width="13.7109375" style="5" customWidth="1"/>
    <col min="21" max="21" width="9.85546875" style="5" customWidth="1"/>
    <col min="22" max="22" width="9.140625" style="5" customWidth="1"/>
    <col min="23" max="23" width="8.7109375" style="5" customWidth="1"/>
    <col min="24" max="24" width="14" style="5" customWidth="1"/>
    <col min="25" max="25" width="17.5703125" style="5" customWidth="1"/>
    <col min="26" max="231" width="11.42578125" style="1"/>
    <col min="232" max="233" width="0" style="1" hidden="1" customWidth="1"/>
    <col min="234" max="234" width="29.5703125" style="1" bestFit="1" customWidth="1"/>
    <col min="235" max="235" width="28.5703125" style="1" customWidth="1"/>
    <col min="236" max="237" width="0" style="1" hidden="1" customWidth="1"/>
    <col min="238" max="238" width="21.85546875" style="1" bestFit="1" customWidth="1"/>
    <col min="239" max="239" width="19.28515625" style="1" bestFit="1" customWidth="1"/>
    <col min="240" max="240" width="16.42578125" style="1" bestFit="1" customWidth="1"/>
    <col min="241" max="241" width="22.85546875" style="1" bestFit="1" customWidth="1"/>
    <col min="242" max="242" width="18.5703125" style="1" customWidth="1"/>
    <col min="243" max="243" width="18.5703125" style="1" bestFit="1" customWidth="1"/>
    <col min="244" max="244" width="17.140625" style="1" customWidth="1"/>
    <col min="245" max="245" width="18.85546875" style="1" bestFit="1" customWidth="1"/>
    <col min="246" max="246" width="19" style="1" customWidth="1"/>
    <col min="247" max="247" width="24.42578125" style="1" bestFit="1" customWidth="1"/>
    <col min="248" max="248" width="18.7109375" style="1" bestFit="1" customWidth="1"/>
    <col min="249" max="249" width="18.5703125" style="1" bestFit="1" customWidth="1"/>
    <col min="250" max="250" width="22" style="1" bestFit="1" customWidth="1"/>
    <col min="251" max="251" width="9.28515625" style="1" bestFit="1" customWidth="1"/>
    <col min="252" max="252" width="12.140625" style="1" bestFit="1" customWidth="1"/>
    <col min="253" max="253" width="15.7109375" style="1" bestFit="1" customWidth="1"/>
    <col min="254" max="487" width="11.42578125" style="1"/>
    <col min="488" max="489" width="0" style="1" hidden="1" customWidth="1"/>
    <col min="490" max="490" width="29.5703125" style="1" bestFit="1" customWidth="1"/>
    <col min="491" max="491" width="28.5703125" style="1" customWidth="1"/>
    <col min="492" max="493" width="0" style="1" hidden="1" customWidth="1"/>
    <col min="494" max="494" width="21.85546875" style="1" bestFit="1" customWidth="1"/>
    <col min="495" max="495" width="19.28515625" style="1" bestFit="1" customWidth="1"/>
    <col min="496" max="496" width="16.42578125" style="1" bestFit="1" customWidth="1"/>
    <col min="497" max="497" width="22.85546875" style="1" bestFit="1" customWidth="1"/>
    <col min="498" max="498" width="18.5703125" style="1" customWidth="1"/>
    <col min="499" max="499" width="18.5703125" style="1" bestFit="1" customWidth="1"/>
    <col min="500" max="500" width="17.140625" style="1" customWidth="1"/>
    <col min="501" max="501" width="18.85546875" style="1" bestFit="1" customWidth="1"/>
    <col min="502" max="502" width="19" style="1" customWidth="1"/>
    <col min="503" max="503" width="24.42578125" style="1" bestFit="1" customWidth="1"/>
    <col min="504" max="504" width="18.7109375" style="1" bestFit="1" customWidth="1"/>
    <col min="505" max="505" width="18.5703125" style="1" bestFit="1" customWidth="1"/>
    <col min="506" max="506" width="22" style="1" bestFit="1" customWidth="1"/>
    <col min="507" max="507" width="9.28515625" style="1" bestFit="1" customWidth="1"/>
    <col min="508" max="508" width="12.140625" style="1" bestFit="1" customWidth="1"/>
    <col min="509" max="509" width="15.7109375" style="1" bestFit="1" customWidth="1"/>
    <col min="510" max="743" width="11.42578125" style="1"/>
    <col min="744" max="745" width="0" style="1" hidden="1" customWidth="1"/>
    <col min="746" max="746" width="29.5703125" style="1" bestFit="1" customWidth="1"/>
    <col min="747" max="747" width="28.5703125" style="1" customWidth="1"/>
    <col min="748" max="749" width="0" style="1" hidden="1" customWidth="1"/>
    <col min="750" max="750" width="21.85546875" style="1" bestFit="1" customWidth="1"/>
    <col min="751" max="751" width="19.28515625" style="1" bestFit="1" customWidth="1"/>
    <col min="752" max="752" width="16.42578125" style="1" bestFit="1" customWidth="1"/>
    <col min="753" max="753" width="22.85546875" style="1" bestFit="1" customWidth="1"/>
    <col min="754" max="754" width="18.5703125" style="1" customWidth="1"/>
    <col min="755" max="755" width="18.5703125" style="1" bestFit="1" customWidth="1"/>
    <col min="756" max="756" width="17.140625" style="1" customWidth="1"/>
    <col min="757" max="757" width="18.85546875" style="1" bestFit="1" customWidth="1"/>
    <col min="758" max="758" width="19" style="1" customWidth="1"/>
    <col min="759" max="759" width="24.42578125" style="1" bestFit="1" customWidth="1"/>
    <col min="760" max="760" width="18.7109375" style="1" bestFit="1" customWidth="1"/>
    <col min="761" max="761" width="18.5703125" style="1" bestFit="1" customWidth="1"/>
    <col min="762" max="762" width="22" style="1" bestFit="1" customWidth="1"/>
    <col min="763" max="763" width="9.28515625" style="1" bestFit="1" customWidth="1"/>
    <col min="764" max="764" width="12.140625" style="1" bestFit="1" customWidth="1"/>
    <col min="765" max="765" width="15.7109375" style="1" bestFit="1" customWidth="1"/>
    <col min="766" max="999" width="11.42578125" style="1"/>
    <col min="1000" max="1001" width="0" style="1" hidden="1" customWidth="1"/>
    <col min="1002" max="1002" width="29.5703125" style="1" bestFit="1" customWidth="1"/>
    <col min="1003" max="1003" width="28.5703125" style="1" customWidth="1"/>
    <col min="1004" max="1005" width="0" style="1" hidden="1" customWidth="1"/>
    <col min="1006" max="1006" width="21.85546875" style="1" bestFit="1" customWidth="1"/>
    <col min="1007" max="1007" width="19.28515625" style="1" bestFit="1" customWidth="1"/>
    <col min="1008" max="1008" width="16.42578125" style="1" bestFit="1" customWidth="1"/>
    <col min="1009" max="1009" width="22.85546875" style="1" bestFit="1" customWidth="1"/>
    <col min="1010" max="1010" width="18.5703125" style="1" customWidth="1"/>
    <col min="1011" max="1011" width="18.5703125" style="1" bestFit="1" customWidth="1"/>
    <col min="1012" max="1012" width="17.140625" style="1" customWidth="1"/>
    <col min="1013" max="1013" width="18.85546875" style="1" bestFit="1" customWidth="1"/>
    <col min="1014" max="1014" width="19" style="1" customWidth="1"/>
    <col min="1015" max="1015" width="24.42578125" style="1" bestFit="1" customWidth="1"/>
    <col min="1016" max="1016" width="18.7109375" style="1" bestFit="1" customWidth="1"/>
    <col min="1017" max="1017" width="18.5703125" style="1" bestFit="1" customWidth="1"/>
    <col min="1018" max="1018" width="22" style="1" bestFit="1" customWidth="1"/>
    <col min="1019" max="1019" width="9.28515625" style="1" bestFit="1" customWidth="1"/>
    <col min="1020" max="1020" width="12.140625" style="1" bestFit="1" customWidth="1"/>
    <col min="1021" max="1021" width="15.7109375" style="1" bestFit="1" customWidth="1"/>
    <col min="1022" max="1255" width="11.42578125" style="1"/>
    <col min="1256" max="1257" width="0" style="1" hidden="1" customWidth="1"/>
    <col min="1258" max="1258" width="29.5703125" style="1" bestFit="1" customWidth="1"/>
    <col min="1259" max="1259" width="28.5703125" style="1" customWidth="1"/>
    <col min="1260" max="1261" width="0" style="1" hidden="1" customWidth="1"/>
    <col min="1262" max="1262" width="21.85546875" style="1" bestFit="1" customWidth="1"/>
    <col min="1263" max="1263" width="19.28515625" style="1" bestFit="1" customWidth="1"/>
    <col min="1264" max="1264" width="16.42578125" style="1" bestFit="1" customWidth="1"/>
    <col min="1265" max="1265" width="22.85546875" style="1" bestFit="1" customWidth="1"/>
    <col min="1266" max="1266" width="18.5703125" style="1" customWidth="1"/>
    <col min="1267" max="1267" width="18.5703125" style="1" bestFit="1" customWidth="1"/>
    <col min="1268" max="1268" width="17.140625" style="1" customWidth="1"/>
    <col min="1269" max="1269" width="18.85546875" style="1" bestFit="1" customWidth="1"/>
    <col min="1270" max="1270" width="19" style="1" customWidth="1"/>
    <col min="1271" max="1271" width="24.42578125" style="1" bestFit="1" customWidth="1"/>
    <col min="1272" max="1272" width="18.7109375" style="1" bestFit="1" customWidth="1"/>
    <col min="1273" max="1273" width="18.5703125" style="1" bestFit="1" customWidth="1"/>
    <col min="1274" max="1274" width="22" style="1" bestFit="1" customWidth="1"/>
    <col min="1275" max="1275" width="9.28515625" style="1" bestFit="1" customWidth="1"/>
    <col min="1276" max="1276" width="12.140625" style="1" bestFit="1" customWidth="1"/>
    <col min="1277" max="1277" width="15.7109375" style="1" bestFit="1" customWidth="1"/>
    <col min="1278" max="1511" width="11.42578125" style="1"/>
    <col min="1512" max="1513" width="0" style="1" hidden="1" customWidth="1"/>
    <col min="1514" max="1514" width="29.5703125" style="1" bestFit="1" customWidth="1"/>
    <col min="1515" max="1515" width="28.5703125" style="1" customWidth="1"/>
    <col min="1516" max="1517" width="0" style="1" hidden="1" customWidth="1"/>
    <col min="1518" max="1518" width="21.85546875" style="1" bestFit="1" customWidth="1"/>
    <col min="1519" max="1519" width="19.28515625" style="1" bestFit="1" customWidth="1"/>
    <col min="1520" max="1520" width="16.42578125" style="1" bestFit="1" customWidth="1"/>
    <col min="1521" max="1521" width="22.85546875" style="1" bestFit="1" customWidth="1"/>
    <col min="1522" max="1522" width="18.5703125" style="1" customWidth="1"/>
    <col min="1523" max="1523" width="18.5703125" style="1" bestFit="1" customWidth="1"/>
    <col min="1524" max="1524" width="17.140625" style="1" customWidth="1"/>
    <col min="1525" max="1525" width="18.85546875" style="1" bestFit="1" customWidth="1"/>
    <col min="1526" max="1526" width="19" style="1" customWidth="1"/>
    <col min="1527" max="1527" width="24.42578125" style="1" bestFit="1" customWidth="1"/>
    <col min="1528" max="1528" width="18.7109375" style="1" bestFit="1" customWidth="1"/>
    <col min="1529" max="1529" width="18.5703125" style="1" bestFit="1" customWidth="1"/>
    <col min="1530" max="1530" width="22" style="1" bestFit="1" customWidth="1"/>
    <col min="1531" max="1531" width="9.28515625" style="1" bestFit="1" customWidth="1"/>
    <col min="1532" max="1532" width="12.140625" style="1" bestFit="1" customWidth="1"/>
    <col min="1533" max="1533" width="15.7109375" style="1" bestFit="1" customWidth="1"/>
    <col min="1534" max="1767" width="11.42578125" style="1"/>
    <col min="1768" max="1769" width="0" style="1" hidden="1" customWidth="1"/>
    <col min="1770" max="1770" width="29.5703125" style="1" bestFit="1" customWidth="1"/>
    <col min="1771" max="1771" width="28.5703125" style="1" customWidth="1"/>
    <col min="1772" max="1773" width="0" style="1" hidden="1" customWidth="1"/>
    <col min="1774" max="1774" width="21.85546875" style="1" bestFit="1" customWidth="1"/>
    <col min="1775" max="1775" width="19.28515625" style="1" bestFit="1" customWidth="1"/>
    <col min="1776" max="1776" width="16.42578125" style="1" bestFit="1" customWidth="1"/>
    <col min="1777" max="1777" width="22.85546875" style="1" bestFit="1" customWidth="1"/>
    <col min="1778" max="1778" width="18.5703125" style="1" customWidth="1"/>
    <col min="1779" max="1779" width="18.5703125" style="1" bestFit="1" customWidth="1"/>
    <col min="1780" max="1780" width="17.140625" style="1" customWidth="1"/>
    <col min="1781" max="1781" width="18.85546875" style="1" bestFit="1" customWidth="1"/>
    <col min="1782" max="1782" width="19" style="1" customWidth="1"/>
    <col min="1783" max="1783" width="24.42578125" style="1" bestFit="1" customWidth="1"/>
    <col min="1784" max="1784" width="18.7109375" style="1" bestFit="1" customWidth="1"/>
    <col min="1785" max="1785" width="18.5703125" style="1" bestFit="1" customWidth="1"/>
    <col min="1786" max="1786" width="22" style="1" bestFit="1" customWidth="1"/>
    <col min="1787" max="1787" width="9.28515625" style="1" bestFit="1" customWidth="1"/>
    <col min="1788" max="1788" width="12.140625" style="1" bestFit="1" customWidth="1"/>
    <col min="1789" max="1789" width="15.7109375" style="1" bestFit="1" customWidth="1"/>
    <col min="1790" max="2023" width="11.42578125" style="1"/>
    <col min="2024" max="2025" width="0" style="1" hidden="1" customWidth="1"/>
    <col min="2026" max="2026" width="29.5703125" style="1" bestFit="1" customWidth="1"/>
    <col min="2027" max="2027" width="28.5703125" style="1" customWidth="1"/>
    <col min="2028" max="2029" width="0" style="1" hidden="1" customWidth="1"/>
    <col min="2030" max="2030" width="21.85546875" style="1" bestFit="1" customWidth="1"/>
    <col min="2031" max="2031" width="19.28515625" style="1" bestFit="1" customWidth="1"/>
    <col min="2032" max="2032" width="16.42578125" style="1" bestFit="1" customWidth="1"/>
    <col min="2033" max="2033" width="22.85546875" style="1" bestFit="1" customWidth="1"/>
    <col min="2034" max="2034" width="18.5703125" style="1" customWidth="1"/>
    <col min="2035" max="2035" width="18.5703125" style="1" bestFit="1" customWidth="1"/>
    <col min="2036" max="2036" width="17.140625" style="1" customWidth="1"/>
    <col min="2037" max="2037" width="18.85546875" style="1" bestFit="1" customWidth="1"/>
    <col min="2038" max="2038" width="19" style="1" customWidth="1"/>
    <col min="2039" max="2039" width="24.42578125" style="1" bestFit="1" customWidth="1"/>
    <col min="2040" max="2040" width="18.7109375" style="1" bestFit="1" customWidth="1"/>
    <col min="2041" max="2041" width="18.5703125" style="1" bestFit="1" customWidth="1"/>
    <col min="2042" max="2042" width="22" style="1" bestFit="1" customWidth="1"/>
    <col min="2043" max="2043" width="9.28515625" style="1" bestFit="1" customWidth="1"/>
    <col min="2044" max="2044" width="12.140625" style="1" bestFit="1" customWidth="1"/>
    <col min="2045" max="2045" width="15.7109375" style="1" bestFit="1" customWidth="1"/>
    <col min="2046" max="2279" width="11.42578125" style="1"/>
    <col min="2280" max="2281" width="0" style="1" hidden="1" customWidth="1"/>
    <col min="2282" max="2282" width="29.5703125" style="1" bestFit="1" customWidth="1"/>
    <col min="2283" max="2283" width="28.5703125" style="1" customWidth="1"/>
    <col min="2284" max="2285" width="0" style="1" hidden="1" customWidth="1"/>
    <col min="2286" max="2286" width="21.85546875" style="1" bestFit="1" customWidth="1"/>
    <col min="2287" max="2287" width="19.28515625" style="1" bestFit="1" customWidth="1"/>
    <col min="2288" max="2288" width="16.42578125" style="1" bestFit="1" customWidth="1"/>
    <col min="2289" max="2289" width="22.85546875" style="1" bestFit="1" customWidth="1"/>
    <col min="2290" max="2290" width="18.5703125" style="1" customWidth="1"/>
    <col min="2291" max="2291" width="18.5703125" style="1" bestFit="1" customWidth="1"/>
    <col min="2292" max="2292" width="17.140625" style="1" customWidth="1"/>
    <col min="2293" max="2293" width="18.85546875" style="1" bestFit="1" customWidth="1"/>
    <col min="2294" max="2294" width="19" style="1" customWidth="1"/>
    <col min="2295" max="2295" width="24.42578125" style="1" bestFit="1" customWidth="1"/>
    <col min="2296" max="2296" width="18.7109375" style="1" bestFit="1" customWidth="1"/>
    <col min="2297" max="2297" width="18.5703125" style="1" bestFit="1" customWidth="1"/>
    <col min="2298" max="2298" width="22" style="1" bestFit="1" customWidth="1"/>
    <col min="2299" max="2299" width="9.28515625" style="1" bestFit="1" customWidth="1"/>
    <col min="2300" max="2300" width="12.140625" style="1" bestFit="1" customWidth="1"/>
    <col min="2301" max="2301" width="15.7109375" style="1" bestFit="1" customWidth="1"/>
    <col min="2302" max="2535" width="11.42578125" style="1"/>
    <col min="2536" max="2537" width="0" style="1" hidden="1" customWidth="1"/>
    <col min="2538" max="2538" width="29.5703125" style="1" bestFit="1" customWidth="1"/>
    <col min="2539" max="2539" width="28.5703125" style="1" customWidth="1"/>
    <col min="2540" max="2541" width="0" style="1" hidden="1" customWidth="1"/>
    <col min="2542" max="2542" width="21.85546875" style="1" bestFit="1" customWidth="1"/>
    <col min="2543" max="2543" width="19.28515625" style="1" bestFit="1" customWidth="1"/>
    <col min="2544" max="2544" width="16.42578125" style="1" bestFit="1" customWidth="1"/>
    <col min="2545" max="2545" width="22.85546875" style="1" bestFit="1" customWidth="1"/>
    <col min="2546" max="2546" width="18.5703125" style="1" customWidth="1"/>
    <col min="2547" max="2547" width="18.5703125" style="1" bestFit="1" customWidth="1"/>
    <col min="2548" max="2548" width="17.140625" style="1" customWidth="1"/>
    <col min="2549" max="2549" width="18.85546875" style="1" bestFit="1" customWidth="1"/>
    <col min="2550" max="2550" width="19" style="1" customWidth="1"/>
    <col min="2551" max="2551" width="24.42578125" style="1" bestFit="1" customWidth="1"/>
    <col min="2552" max="2552" width="18.7109375" style="1" bestFit="1" customWidth="1"/>
    <col min="2553" max="2553" width="18.5703125" style="1" bestFit="1" customWidth="1"/>
    <col min="2554" max="2554" width="22" style="1" bestFit="1" customWidth="1"/>
    <col min="2555" max="2555" width="9.28515625" style="1" bestFit="1" customWidth="1"/>
    <col min="2556" max="2556" width="12.140625" style="1" bestFit="1" customWidth="1"/>
    <col min="2557" max="2557" width="15.7109375" style="1" bestFit="1" customWidth="1"/>
    <col min="2558" max="2791" width="11.42578125" style="1"/>
    <col min="2792" max="2793" width="0" style="1" hidden="1" customWidth="1"/>
    <col min="2794" max="2794" width="29.5703125" style="1" bestFit="1" customWidth="1"/>
    <col min="2795" max="2795" width="28.5703125" style="1" customWidth="1"/>
    <col min="2796" max="2797" width="0" style="1" hidden="1" customWidth="1"/>
    <col min="2798" max="2798" width="21.85546875" style="1" bestFit="1" customWidth="1"/>
    <col min="2799" max="2799" width="19.28515625" style="1" bestFit="1" customWidth="1"/>
    <col min="2800" max="2800" width="16.42578125" style="1" bestFit="1" customWidth="1"/>
    <col min="2801" max="2801" width="22.85546875" style="1" bestFit="1" customWidth="1"/>
    <col min="2802" max="2802" width="18.5703125" style="1" customWidth="1"/>
    <col min="2803" max="2803" width="18.5703125" style="1" bestFit="1" customWidth="1"/>
    <col min="2804" max="2804" width="17.140625" style="1" customWidth="1"/>
    <col min="2805" max="2805" width="18.85546875" style="1" bestFit="1" customWidth="1"/>
    <col min="2806" max="2806" width="19" style="1" customWidth="1"/>
    <col min="2807" max="2807" width="24.42578125" style="1" bestFit="1" customWidth="1"/>
    <col min="2808" max="2808" width="18.7109375" style="1" bestFit="1" customWidth="1"/>
    <col min="2809" max="2809" width="18.5703125" style="1" bestFit="1" customWidth="1"/>
    <col min="2810" max="2810" width="22" style="1" bestFit="1" customWidth="1"/>
    <col min="2811" max="2811" width="9.28515625" style="1" bestFit="1" customWidth="1"/>
    <col min="2812" max="2812" width="12.140625" style="1" bestFit="1" customWidth="1"/>
    <col min="2813" max="2813" width="15.7109375" style="1" bestFit="1" customWidth="1"/>
    <col min="2814" max="3047" width="11.42578125" style="1"/>
    <col min="3048" max="3049" width="0" style="1" hidden="1" customWidth="1"/>
    <col min="3050" max="3050" width="29.5703125" style="1" bestFit="1" customWidth="1"/>
    <col min="3051" max="3051" width="28.5703125" style="1" customWidth="1"/>
    <col min="3052" max="3053" width="0" style="1" hidden="1" customWidth="1"/>
    <col min="3054" max="3054" width="21.85546875" style="1" bestFit="1" customWidth="1"/>
    <col min="3055" max="3055" width="19.28515625" style="1" bestFit="1" customWidth="1"/>
    <col min="3056" max="3056" width="16.42578125" style="1" bestFit="1" customWidth="1"/>
    <col min="3057" max="3057" width="22.85546875" style="1" bestFit="1" customWidth="1"/>
    <col min="3058" max="3058" width="18.5703125" style="1" customWidth="1"/>
    <col min="3059" max="3059" width="18.5703125" style="1" bestFit="1" customWidth="1"/>
    <col min="3060" max="3060" width="17.140625" style="1" customWidth="1"/>
    <col min="3061" max="3061" width="18.85546875" style="1" bestFit="1" customWidth="1"/>
    <col min="3062" max="3062" width="19" style="1" customWidth="1"/>
    <col min="3063" max="3063" width="24.42578125" style="1" bestFit="1" customWidth="1"/>
    <col min="3064" max="3064" width="18.7109375" style="1" bestFit="1" customWidth="1"/>
    <col min="3065" max="3065" width="18.5703125" style="1" bestFit="1" customWidth="1"/>
    <col min="3066" max="3066" width="22" style="1" bestFit="1" customWidth="1"/>
    <col min="3067" max="3067" width="9.28515625" style="1" bestFit="1" customWidth="1"/>
    <col min="3068" max="3068" width="12.140625" style="1" bestFit="1" customWidth="1"/>
    <col min="3069" max="3069" width="15.7109375" style="1" bestFit="1" customWidth="1"/>
    <col min="3070" max="3303" width="11.42578125" style="1"/>
    <col min="3304" max="3305" width="0" style="1" hidden="1" customWidth="1"/>
    <col min="3306" max="3306" width="29.5703125" style="1" bestFit="1" customWidth="1"/>
    <col min="3307" max="3307" width="28.5703125" style="1" customWidth="1"/>
    <col min="3308" max="3309" width="0" style="1" hidden="1" customWidth="1"/>
    <col min="3310" max="3310" width="21.85546875" style="1" bestFit="1" customWidth="1"/>
    <col min="3311" max="3311" width="19.28515625" style="1" bestFit="1" customWidth="1"/>
    <col min="3312" max="3312" width="16.42578125" style="1" bestFit="1" customWidth="1"/>
    <col min="3313" max="3313" width="22.85546875" style="1" bestFit="1" customWidth="1"/>
    <col min="3314" max="3314" width="18.5703125" style="1" customWidth="1"/>
    <col min="3315" max="3315" width="18.5703125" style="1" bestFit="1" customWidth="1"/>
    <col min="3316" max="3316" width="17.140625" style="1" customWidth="1"/>
    <col min="3317" max="3317" width="18.85546875" style="1" bestFit="1" customWidth="1"/>
    <col min="3318" max="3318" width="19" style="1" customWidth="1"/>
    <col min="3319" max="3319" width="24.42578125" style="1" bestFit="1" customWidth="1"/>
    <col min="3320" max="3320" width="18.7109375" style="1" bestFit="1" customWidth="1"/>
    <col min="3321" max="3321" width="18.5703125" style="1" bestFit="1" customWidth="1"/>
    <col min="3322" max="3322" width="22" style="1" bestFit="1" customWidth="1"/>
    <col min="3323" max="3323" width="9.28515625" style="1" bestFit="1" customWidth="1"/>
    <col min="3324" max="3324" width="12.140625" style="1" bestFit="1" customWidth="1"/>
    <col min="3325" max="3325" width="15.7109375" style="1" bestFit="1" customWidth="1"/>
    <col min="3326" max="3559" width="11.42578125" style="1"/>
    <col min="3560" max="3561" width="0" style="1" hidden="1" customWidth="1"/>
    <col min="3562" max="3562" width="29.5703125" style="1" bestFit="1" customWidth="1"/>
    <col min="3563" max="3563" width="28.5703125" style="1" customWidth="1"/>
    <col min="3564" max="3565" width="0" style="1" hidden="1" customWidth="1"/>
    <col min="3566" max="3566" width="21.85546875" style="1" bestFit="1" customWidth="1"/>
    <col min="3567" max="3567" width="19.28515625" style="1" bestFit="1" customWidth="1"/>
    <col min="3568" max="3568" width="16.42578125" style="1" bestFit="1" customWidth="1"/>
    <col min="3569" max="3569" width="22.85546875" style="1" bestFit="1" customWidth="1"/>
    <col min="3570" max="3570" width="18.5703125" style="1" customWidth="1"/>
    <col min="3571" max="3571" width="18.5703125" style="1" bestFit="1" customWidth="1"/>
    <col min="3572" max="3572" width="17.140625" style="1" customWidth="1"/>
    <col min="3573" max="3573" width="18.85546875" style="1" bestFit="1" customWidth="1"/>
    <col min="3574" max="3574" width="19" style="1" customWidth="1"/>
    <col min="3575" max="3575" width="24.42578125" style="1" bestFit="1" customWidth="1"/>
    <col min="3576" max="3576" width="18.7109375" style="1" bestFit="1" customWidth="1"/>
    <col min="3577" max="3577" width="18.5703125" style="1" bestFit="1" customWidth="1"/>
    <col min="3578" max="3578" width="22" style="1" bestFit="1" customWidth="1"/>
    <col min="3579" max="3579" width="9.28515625" style="1" bestFit="1" customWidth="1"/>
    <col min="3580" max="3580" width="12.140625" style="1" bestFit="1" customWidth="1"/>
    <col min="3581" max="3581" width="15.7109375" style="1" bestFit="1" customWidth="1"/>
    <col min="3582" max="3815" width="11.42578125" style="1"/>
    <col min="3816" max="3817" width="0" style="1" hidden="1" customWidth="1"/>
    <col min="3818" max="3818" width="29.5703125" style="1" bestFit="1" customWidth="1"/>
    <col min="3819" max="3819" width="28.5703125" style="1" customWidth="1"/>
    <col min="3820" max="3821" width="0" style="1" hidden="1" customWidth="1"/>
    <col min="3822" max="3822" width="21.85546875" style="1" bestFit="1" customWidth="1"/>
    <col min="3823" max="3823" width="19.28515625" style="1" bestFit="1" customWidth="1"/>
    <col min="3824" max="3824" width="16.42578125" style="1" bestFit="1" customWidth="1"/>
    <col min="3825" max="3825" width="22.85546875" style="1" bestFit="1" customWidth="1"/>
    <col min="3826" max="3826" width="18.5703125" style="1" customWidth="1"/>
    <col min="3827" max="3827" width="18.5703125" style="1" bestFit="1" customWidth="1"/>
    <col min="3828" max="3828" width="17.140625" style="1" customWidth="1"/>
    <col min="3829" max="3829" width="18.85546875" style="1" bestFit="1" customWidth="1"/>
    <col min="3830" max="3830" width="19" style="1" customWidth="1"/>
    <col min="3831" max="3831" width="24.42578125" style="1" bestFit="1" customWidth="1"/>
    <col min="3832" max="3832" width="18.7109375" style="1" bestFit="1" customWidth="1"/>
    <col min="3833" max="3833" width="18.5703125" style="1" bestFit="1" customWidth="1"/>
    <col min="3834" max="3834" width="22" style="1" bestFit="1" customWidth="1"/>
    <col min="3835" max="3835" width="9.28515625" style="1" bestFit="1" customWidth="1"/>
    <col min="3836" max="3836" width="12.140625" style="1" bestFit="1" customWidth="1"/>
    <col min="3837" max="3837" width="15.7109375" style="1" bestFit="1" customWidth="1"/>
    <col min="3838" max="4071" width="11.42578125" style="1"/>
    <col min="4072" max="4073" width="0" style="1" hidden="1" customWidth="1"/>
    <col min="4074" max="4074" width="29.5703125" style="1" bestFit="1" customWidth="1"/>
    <col min="4075" max="4075" width="28.5703125" style="1" customWidth="1"/>
    <col min="4076" max="4077" width="0" style="1" hidden="1" customWidth="1"/>
    <col min="4078" max="4078" width="21.85546875" style="1" bestFit="1" customWidth="1"/>
    <col min="4079" max="4079" width="19.28515625" style="1" bestFit="1" customWidth="1"/>
    <col min="4080" max="4080" width="16.42578125" style="1" bestFit="1" customWidth="1"/>
    <col min="4081" max="4081" width="22.85546875" style="1" bestFit="1" customWidth="1"/>
    <col min="4082" max="4082" width="18.5703125" style="1" customWidth="1"/>
    <col min="4083" max="4083" width="18.5703125" style="1" bestFit="1" customWidth="1"/>
    <col min="4084" max="4084" width="17.140625" style="1" customWidth="1"/>
    <col min="4085" max="4085" width="18.85546875" style="1" bestFit="1" customWidth="1"/>
    <col min="4086" max="4086" width="19" style="1" customWidth="1"/>
    <col min="4087" max="4087" width="24.42578125" style="1" bestFit="1" customWidth="1"/>
    <col min="4088" max="4088" width="18.7109375" style="1" bestFit="1" customWidth="1"/>
    <col min="4089" max="4089" width="18.5703125" style="1" bestFit="1" customWidth="1"/>
    <col min="4090" max="4090" width="22" style="1" bestFit="1" customWidth="1"/>
    <col min="4091" max="4091" width="9.28515625" style="1" bestFit="1" customWidth="1"/>
    <col min="4092" max="4092" width="12.140625" style="1" bestFit="1" customWidth="1"/>
    <col min="4093" max="4093" width="15.7109375" style="1" bestFit="1" customWidth="1"/>
    <col min="4094" max="4327" width="11.42578125" style="1"/>
    <col min="4328" max="4329" width="0" style="1" hidden="1" customWidth="1"/>
    <col min="4330" max="4330" width="29.5703125" style="1" bestFit="1" customWidth="1"/>
    <col min="4331" max="4331" width="28.5703125" style="1" customWidth="1"/>
    <col min="4332" max="4333" width="0" style="1" hidden="1" customWidth="1"/>
    <col min="4334" max="4334" width="21.85546875" style="1" bestFit="1" customWidth="1"/>
    <col min="4335" max="4335" width="19.28515625" style="1" bestFit="1" customWidth="1"/>
    <col min="4336" max="4336" width="16.42578125" style="1" bestFit="1" customWidth="1"/>
    <col min="4337" max="4337" width="22.85546875" style="1" bestFit="1" customWidth="1"/>
    <col min="4338" max="4338" width="18.5703125" style="1" customWidth="1"/>
    <col min="4339" max="4339" width="18.5703125" style="1" bestFit="1" customWidth="1"/>
    <col min="4340" max="4340" width="17.140625" style="1" customWidth="1"/>
    <col min="4341" max="4341" width="18.85546875" style="1" bestFit="1" customWidth="1"/>
    <col min="4342" max="4342" width="19" style="1" customWidth="1"/>
    <col min="4343" max="4343" width="24.42578125" style="1" bestFit="1" customWidth="1"/>
    <col min="4344" max="4344" width="18.7109375" style="1" bestFit="1" customWidth="1"/>
    <col min="4345" max="4345" width="18.5703125" style="1" bestFit="1" customWidth="1"/>
    <col min="4346" max="4346" width="22" style="1" bestFit="1" customWidth="1"/>
    <col min="4347" max="4347" width="9.28515625" style="1" bestFit="1" customWidth="1"/>
    <col min="4348" max="4348" width="12.140625" style="1" bestFit="1" customWidth="1"/>
    <col min="4349" max="4349" width="15.7109375" style="1" bestFit="1" customWidth="1"/>
    <col min="4350" max="4583" width="11.42578125" style="1"/>
    <col min="4584" max="4585" width="0" style="1" hidden="1" customWidth="1"/>
    <col min="4586" max="4586" width="29.5703125" style="1" bestFit="1" customWidth="1"/>
    <col min="4587" max="4587" width="28.5703125" style="1" customWidth="1"/>
    <col min="4588" max="4589" width="0" style="1" hidden="1" customWidth="1"/>
    <col min="4590" max="4590" width="21.85546875" style="1" bestFit="1" customWidth="1"/>
    <col min="4591" max="4591" width="19.28515625" style="1" bestFit="1" customWidth="1"/>
    <col min="4592" max="4592" width="16.42578125" style="1" bestFit="1" customWidth="1"/>
    <col min="4593" max="4593" width="22.85546875" style="1" bestFit="1" customWidth="1"/>
    <col min="4594" max="4594" width="18.5703125" style="1" customWidth="1"/>
    <col min="4595" max="4595" width="18.5703125" style="1" bestFit="1" customWidth="1"/>
    <col min="4596" max="4596" width="17.140625" style="1" customWidth="1"/>
    <col min="4597" max="4597" width="18.85546875" style="1" bestFit="1" customWidth="1"/>
    <col min="4598" max="4598" width="19" style="1" customWidth="1"/>
    <col min="4599" max="4599" width="24.42578125" style="1" bestFit="1" customWidth="1"/>
    <col min="4600" max="4600" width="18.7109375" style="1" bestFit="1" customWidth="1"/>
    <col min="4601" max="4601" width="18.5703125" style="1" bestFit="1" customWidth="1"/>
    <col min="4602" max="4602" width="22" style="1" bestFit="1" customWidth="1"/>
    <col min="4603" max="4603" width="9.28515625" style="1" bestFit="1" customWidth="1"/>
    <col min="4604" max="4604" width="12.140625" style="1" bestFit="1" customWidth="1"/>
    <col min="4605" max="4605" width="15.7109375" style="1" bestFit="1" customWidth="1"/>
    <col min="4606" max="4839" width="11.42578125" style="1"/>
    <col min="4840" max="4841" width="0" style="1" hidden="1" customWidth="1"/>
    <col min="4842" max="4842" width="29.5703125" style="1" bestFit="1" customWidth="1"/>
    <col min="4843" max="4843" width="28.5703125" style="1" customWidth="1"/>
    <col min="4844" max="4845" width="0" style="1" hidden="1" customWidth="1"/>
    <col min="4846" max="4846" width="21.85546875" style="1" bestFit="1" customWidth="1"/>
    <col min="4847" max="4847" width="19.28515625" style="1" bestFit="1" customWidth="1"/>
    <col min="4848" max="4848" width="16.42578125" style="1" bestFit="1" customWidth="1"/>
    <col min="4849" max="4849" width="22.85546875" style="1" bestFit="1" customWidth="1"/>
    <col min="4850" max="4850" width="18.5703125" style="1" customWidth="1"/>
    <col min="4851" max="4851" width="18.5703125" style="1" bestFit="1" customWidth="1"/>
    <col min="4852" max="4852" width="17.140625" style="1" customWidth="1"/>
    <col min="4853" max="4853" width="18.85546875" style="1" bestFit="1" customWidth="1"/>
    <col min="4854" max="4854" width="19" style="1" customWidth="1"/>
    <col min="4855" max="4855" width="24.42578125" style="1" bestFit="1" customWidth="1"/>
    <col min="4856" max="4856" width="18.7109375" style="1" bestFit="1" customWidth="1"/>
    <col min="4857" max="4857" width="18.5703125" style="1" bestFit="1" customWidth="1"/>
    <col min="4858" max="4858" width="22" style="1" bestFit="1" customWidth="1"/>
    <col min="4859" max="4859" width="9.28515625" style="1" bestFit="1" customWidth="1"/>
    <col min="4860" max="4860" width="12.140625" style="1" bestFit="1" customWidth="1"/>
    <col min="4861" max="4861" width="15.7109375" style="1" bestFit="1" customWidth="1"/>
    <col min="4862" max="5095" width="11.42578125" style="1"/>
    <col min="5096" max="5097" width="0" style="1" hidden="1" customWidth="1"/>
    <col min="5098" max="5098" width="29.5703125" style="1" bestFit="1" customWidth="1"/>
    <col min="5099" max="5099" width="28.5703125" style="1" customWidth="1"/>
    <col min="5100" max="5101" width="0" style="1" hidden="1" customWidth="1"/>
    <col min="5102" max="5102" width="21.85546875" style="1" bestFit="1" customWidth="1"/>
    <col min="5103" max="5103" width="19.28515625" style="1" bestFit="1" customWidth="1"/>
    <col min="5104" max="5104" width="16.42578125" style="1" bestFit="1" customWidth="1"/>
    <col min="5105" max="5105" width="22.85546875" style="1" bestFit="1" customWidth="1"/>
    <col min="5106" max="5106" width="18.5703125" style="1" customWidth="1"/>
    <col min="5107" max="5107" width="18.5703125" style="1" bestFit="1" customWidth="1"/>
    <col min="5108" max="5108" width="17.140625" style="1" customWidth="1"/>
    <col min="5109" max="5109" width="18.85546875" style="1" bestFit="1" customWidth="1"/>
    <col min="5110" max="5110" width="19" style="1" customWidth="1"/>
    <col min="5111" max="5111" width="24.42578125" style="1" bestFit="1" customWidth="1"/>
    <col min="5112" max="5112" width="18.7109375" style="1" bestFit="1" customWidth="1"/>
    <col min="5113" max="5113" width="18.5703125" style="1" bestFit="1" customWidth="1"/>
    <col min="5114" max="5114" width="22" style="1" bestFit="1" customWidth="1"/>
    <col min="5115" max="5115" width="9.28515625" style="1" bestFit="1" customWidth="1"/>
    <col min="5116" max="5116" width="12.140625" style="1" bestFit="1" customWidth="1"/>
    <col min="5117" max="5117" width="15.7109375" style="1" bestFit="1" customWidth="1"/>
    <col min="5118" max="5351" width="11.42578125" style="1"/>
    <col min="5352" max="5353" width="0" style="1" hidden="1" customWidth="1"/>
    <col min="5354" max="5354" width="29.5703125" style="1" bestFit="1" customWidth="1"/>
    <col min="5355" max="5355" width="28.5703125" style="1" customWidth="1"/>
    <col min="5356" max="5357" width="0" style="1" hidden="1" customWidth="1"/>
    <col min="5358" max="5358" width="21.85546875" style="1" bestFit="1" customWidth="1"/>
    <col min="5359" max="5359" width="19.28515625" style="1" bestFit="1" customWidth="1"/>
    <col min="5360" max="5360" width="16.42578125" style="1" bestFit="1" customWidth="1"/>
    <col min="5361" max="5361" width="22.85546875" style="1" bestFit="1" customWidth="1"/>
    <col min="5362" max="5362" width="18.5703125" style="1" customWidth="1"/>
    <col min="5363" max="5363" width="18.5703125" style="1" bestFit="1" customWidth="1"/>
    <col min="5364" max="5364" width="17.140625" style="1" customWidth="1"/>
    <col min="5365" max="5365" width="18.85546875" style="1" bestFit="1" customWidth="1"/>
    <col min="5366" max="5366" width="19" style="1" customWidth="1"/>
    <col min="5367" max="5367" width="24.42578125" style="1" bestFit="1" customWidth="1"/>
    <col min="5368" max="5368" width="18.7109375" style="1" bestFit="1" customWidth="1"/>
    <col min="5369" max="5369" width="18.5703125" style="1" bestFit="1" customWidth="1"/>
    <col min="5370" max="5370" width="22" style="1" bestFit="1" customWidth="1"/>
    <col min="5371" max="5371" width="9.28515625" style="1" bestFit="1" customWidth="1"/>
    <col min="5372" max="5372" width="12.140625" style="1" bestFit="1" customWidth="1"/>
    <col min="5373" max="5373" width="15.7109375" style="1" bestFit="1" customWidth="1"/>
    <col min="5374" max="5607" width="11.42578125" style="1"/>
    <col min="5608" max="5609" width="0" style="1" hidden="1" customWidth="1"/>
    <col min="5610" max="5610" width="29.5703125" style="1" bestFit="1" customWidth="1"/>
    <col min="5611" max="5611" width="28.5703125" style="1" customWidth="1"/>
    <col min="5612" max="5613" width="0" style="1" hidden="1" customWidth="1"/>
    <col min="5614" max="5614" width="21.85546875" style="1" bestFit="1" customWidth="1"/>
    <col min="5615" max="5615" width="19.28515625" style="1" bestFit="1" customWidth="1"/>
    <col min="5616" max="5616" width="16.42578125" style="1" bestFit="1" customWidth="1"/>
    <col min="5617" max="5617" width="22.85546875" style="1" bestFit="1" customWidth="1"/>
    <col min="5618" max="5618" width="18.5703125" style="1" customWidth="1"/>
    <col min="5619" max="5619" width="18.5703125" style="1" bestFit="1" customWidth="1"/>
    <col min="5620" max="5620" width="17.140625" style="1" customWidth="1"/>
    <col min="5621" max="5621" width="18.85546875" style="1" bestFit="1" customWidth="1"/>
    <col min="5622" max="5622" width="19" style="1" customWidth="1"/>
    <col min="5623" max="5623" width="24.42578125" style="1" bestFit="1" customWidth="1"/>
    <col min="5624" max="5624" width="18.7109375" style="1" bestFit="1" customWidth="1"/>
    <col min="5625" max="5625" width="18.5703125" style="1" bestFit="1" customWidth="1"/>
    <col min="5626" max="5626" width="22" style="1" bestFit="1" customWidth="1"/>
    <col min="5627" max="5627" width="9.28515625" style="1" bestFit="1" customWidth="1"/>
    <col min="5628" max="5628" width="12.140625" style="1" bestFit="1" customWidth="1"/>
    <col min="5629" max="5629" width="15.7109375" style="1" bestFit="1" customWidth="1"/>
    <col min="5630" max="5863" width="11.42578125" style="1"/>
    <col min="5864" max="5865" width="0" style="1" hidden="1" customWidth="1"/>
    <col min="5866" max="5866" width="29.5703125" style="1" bestFit="1" customWidth="1"/>
    <col min="5867" max="5867" width="28.5703125" style="1" customWidth="1"/>
    <col min="5868" max="5869" width="0" style="1" hidden="1" customWidth="1"/>
    <col min="5870" max="5870" width="21.85546875" style="1" bestFit="1" customWidth="1"/>
    <col min="5871" max="5871" width="19.28515625" style="1" bestFit="1" customWidth="1"/>
    <col min="5872" max="5872" width="16.42578125" style="1" bestFit="1" customWidth="1"/>
    <col min="5873" max="5873" width="22.85546875" style="1" bestFit="1" customWidth="1"/>
    <col min="5874" max="5874" width="18.5703125" style="1" customWidth="1"/>
    <col min="5875" max="5875" width="18.5703125" style="1" bestFit="1" customWidth="1"/>
    <col min="5876" max="5876" width="17.140625" style="1" customWidth="1"/>
    <col min="5877" max="5877" width="18.85546875" style="1" bestFit="1" customWidth="1"/>
    <col min="5878" max="5878" width="19" style="1" customWidth="1"/>
    <col min="5879" max="5879" width="24.42578125" style="1" bestFit="1" customWidth="1"/>
    <col min="5880" max="5880" width="18.7109375" style="1" bestFit="1" customWidth="1"/>
    <col min="5881" max="5881" width="18.5703125" style="1" bestFit="1" customWidth="1"/>
    <col min="5882" max="5882" width="22" style="1" bestFit="1" customWidth="1"/>
    <col min="5883" max="5883" width="9.28515625" style="1" bestFit="1" customWidth="1"/>
    <col min="5884" max="5884" width="12.140625" style="1" bestFit="1" customWidth="1"/>
    <col min="5885" max="5885" width="15.7109375" style="1" bestFit="1" customWidth="1"/>
    <col min="5886" max="6119" width="11.42578125" style="1"/>
    <col min="6120" max="6121" width="0" style="1" hidden="1" customWidth="1"/>
    <col min="6122" max="6122" width="29.5703125" style="1" bestFit="1" customWidth="1"/>
    <col min="6123" max="6123" width="28.5703125" style="1" customWidth="1"/>
    <col min="6124" max="6125" width="0" style="1" hidden="1" customWidth="1"/>
    <col min="6126" max="6126" width="21.85546875" style="1" bestFit="1" customWidth="1"/>
    <col min="6127" max="6127" width="19.28515625" style="1" bestFit="1" customWidth="1"/>
    <col min="6128" max="6128" width="16.42578125" style="1" bestFit="1" customWidth="1"/>
    <col min="6129" max="6129" width="22.85546875" style="1" bestFit="1" customWidth="1"/>
    <col min="6130" max="6130" width="18.5703125" style="1" customWidth="1"/>
    <col min="6131" max="6131" width="18.5703125" style="1" bestFit="1" customWidth="1"/>
    <col min="6132" max="6132" width="17.140625" style="1" customWidth="1"/>
    <col min="6133" max="6133" width="18.85546875" style="1" bestFit="1" customWidth="1"/>
    <col min="6134" max="6134" width="19" style="1" customWidth="1"/>
    <col min="6135" max="6135" width="24.42578125" style="1" bestFit="1" customWidth="1"/>
    <col min="6136" max="6136" width="18.7109375" style="1" bestFit="1" customWidth="1"/>
    <col min="6137" max="6137" width="18.5703125" style="1" bestFit="1" customWidth="1"/>
    <col min="6138" max="6138" width="22" style="1" bestFit="1" customWidth="1"/>
    <col min="6139" max="6139" width="9.28515625" style="1" bestFit="1" customWidth="1"/>
    <col min="6140" max="6140" width="12.140625" style="1" bestFit="1" customWidth="1"/>
    <col min="6141" max="6141" width="15.7109375" style="1" bestFit="1" customWidth="1"/>
    <col min="6142" max="6375" width="11.42578125" style="1"/>
    <col min="6376" max="6377" width="0" style="1" hidden="1" customWidth="1"/>
    <col min="6378" max="6378" width="29.5703125" style="1" bestFit="1" customWidth="1"/>
    <col min="6379" max="6379" width="28.5703125" style="1" customWidth="1"/>
    <col min="6380" max="6381" width="0" style="1" hidden="1" customWidth="1"/>
    <col min="6382" max="6382" width="21.85546875" style="1" bestFit="1" customWidth="1"/>
    <col min="6383" max="6383" width="19.28515625" style="1" bestFit="1" customWidth="1"/>
    <col min="6384" max="6384" width="16.42578125" style="1" bestFit="1" customWidth="1"/>
    <col min="6385" max="6385" width="22.85546875" style="1" bestFit="1" customWidth="1"/>
    <col min="6386" max="6386" width="18.5703125" style="1" customWidth="1"/>
    <col min="6387" max="6387" width="18.5703125" style="1" bestFit="1" customWidth="1"/>
    <col min="6388" max="6388" width="17.140625" style="1" customWidth="1"/>
    <col min="6389" max="6389" width="18.85546875" style="1" bestFit="1" customWidth="1"/>
    <col min="6390" max="6390" width="19" style="1" customWidth="1"/>
    <col min="6391" max="6391" width="24.42578125" style="1" bestFit="1" customWidth="1"/>
    <col min="6392" max="6392" width="18.7109375" style="1" bestFit="1" customWidth="1"/>
    <col min="6393" max="6393" width="18.5703125" style="1" bestFit="1" customWidth="1"/>
    <col min="6394" max="6394" width="22" style="1" bestFit="1" customWidth="1"/>
    <col min="6395" max="6395" width="9.28515625" style="1" bestFit="1" customWidth="1"/>
    <col min="6396" max="6396" width="12.140625" style="1" bestFit="1" customWidth="1"/>
    <col min="6397" max="6397" width="15.7109375" style="1" bestFit="1" customWidth="1"/>
    <col min="6398" max="6631" width="11.42578125" style="1"/>
    <col min="6632" max="6633" width="0" style="1" hidden="1" customWidth="1"/>
    <col min="6634" max="6634" width="29.5703125" style="1" bestFit="1" customWidth="1"/>
    <col min="6635" max="6635" width="28.5703125" style="1" customWidth="1"/>
    <col min="6636" max="6637" width="0" style="1" hidden="1" customWidth="1"/>
    <col min="6638" max="6638" width="21.85546875" style="1" bestFit="1" customWidth="1"/>
    <col min="6639" max="6639" width="19.28515625" style="1" bestFit="1" customWidth="1"/>
    <col min="6640" max="6640" width="16.42578125" style="1" bestFit="1" customWidth="1"/>
    <col min="6641" max="6641" width="22.85546875" style="1" bestFit="1" customWidth="1"/>
    <col min="6642" max="6642" width="18.5703125" style="1" customWidth="1"/>
    <col min="6643" max="6643" width="18.5703125" style="1" bestFit="1" customWidth="1"/>
    <col min="6644" max="6644" width="17.140625" style="1" customWidth="1"/>
    <col min="6645" max="6645" width="18.85546875" style="1" bestFit="1" customWidth="1"/>
    <col min="6646" max="6646" width="19" style="1" customWidth="1"/>
    <col min="6647" max="6647" width="24.42578125" style="1" bestFit="1" customWidth="1"/>
    <col min="6648" max="6648" width="18.7109375" style="1" bestFit="1" customWidth="1"/>
    <col min="6649" max="6649" width="18.5703125" style="1" bestFit="1" customWidth="1"/>
    <col min="6650" max="6650" width="22" style="1" bestFit="1" customWidth="1"/>
    <col min="6651" max="6651" width="9.28515625" style="1" bestFit="1" customWidth="1"/>
    <col min="6652" max="6652" width="12.140625" style="1" bestFit="1" customWidth="1"/>
    <col min="6653" max="6653" width="15.7109375" style="1" bestFit="1" customWidth="1"/>
    <col min="6654" max="6887" width="11.42578125" style="1"/>
    <col min="6888" max="6889" width="0" style="1" hidden="1" customWidth="1"/>
    <col min="6890" max="6890" width="29.5703125" style="1" bestFit="1" customWidth="1"/>
    <col min="6891" max="6891" width="28.5703125" style="1" customWidth="1"/>
    <col min="6892" max="6893" width="0" style="1" hidden="1" customWidth="1"/>
    <col min="6894" max="6894" width="21.85546875" style="1" bestFit="1" customWidth="1"/>
    <col min="6895" max="6895" width="19.28515625" style="1" bestFit="1" customWidth="1"/>
    <col min="6896" max="6896" width="16.42578125" style="1" bestFit="1" customWidth="1"/>
    <col min="6897" max="6897" width="22.85546875" style="1" bestFit="1" customWidth="1"/>
    <col min="6898" max="6898" width="18.5703125" style="1" customWidth="1"/>
    <col min="6899" max="6899" width="18.5703125" style="1" bestFit="1" customWidth="1"/>
    <col min="6900" max="6900" width="17.140625" style="1" customWidth="1"/>
    <col min="6901" max="6901" width="18.85546875" style="1" bestFit="1" customWidth="1"/>
    <col min="6902" max="6902" width="19" style="1" customWidth="1"/>
    <col min="6903" max="6903" width="24.42578125" style="1" bestFit="1" customWidth="1"/>
    <col min="6904" max="6904" width="18.7109375" style="1" bestFit="1" customWidth="1"/>
    <col min="6905" max="6905" width="18.5703125" style="1" bestFit="1" customWidth="1"/>
    <col min="6906" max="6906" width="22" style="1" bestFit="1" customWidth="1"/>
    <col min="6907" max="6907" width="9.28515625" style="1" bestFit="1" customWidth="1"/>
    <col min="6908" max="6908" width="12.140625" style="1" bestFit="1" customWidth="1"/>
    <col min="6909" max="6909" width="15.7109375" style="1" bestFit="1" customWidth="1"/>
    <col min="6910" max="7143" width="11.42578125" style="1"/>
    <col min="7144" max="7145" width="0" style="1" hidden="1" customWidth="1"/>
    <col min="7146" max="7146" width="29.5703125" style="1" bestFit="1" customWidth="1"/>
    <col min="7147" max="7147" width="28.5703125" style="1" customWidth="1"/>
    <col min="7148" max="7149" width="0" style="1" hidden="1" customWidth="1"/>
    <col min="7150" max="7150" width="21.85546875" style="1" bestFit="1" customWidth="1"/>
    <col min="7151" max="7151" width="19.28515625" style="1" bestFit="1" customWidth="1"/>
    <col min="7152" max="7152" width="16.42578125" style="1" bestFit="1" customWidth="1"/>
    <col min="7153" max="7153" width="22.85546875" style="1" bestFit="1" customWidth="1"/>
    <col min="7154" max="7154" width="18.5703125" style="1" customWidth="1"/>
    <col min="7155" max="7155" width="18.5703125" style="1" bestFit="1" customWidth="1"/>
    <col min="7156" max="7156" width="17.140625" style="1" customWidth="1"/>
    <col min="7157" max="7157" width="18.85546875" style="1" bestFit="1" customWidth="1"/>
    <col min="7158" max="7158" width="19" style="1" customWidth="1"/>
    <col min="7159" max="7159" width="24.42578125" style="1" bestFit="1" customWidth="1"/>
    <col min="7160" max="7160" width="18.7109375" style="1" bestFit="1" customWidth="1"/>
    <col min="7161" max="7161" width="18.5703125" style="1" bestFit="1" customWidth="1"/>
    <col min="7162" max="7162" width="22" style="1" bestFit="1" customWidth="1"/>
    <col min="7163" max="7163" width="9.28515625" style="1" bestFit="1" customWidth="1"/>
    <col min="7164" max="7164" width="12.140625" style="1" bestFit="1" customWidth="1"/>
    <col min="7165" max="7165" width="15.7109375" style="1" bestFit="1" customWidth="1"/>
    <col min="7166" max="7399" width="11.42578125" style="1"/>
    <col min="7400" max="7401" width="0" style="1" hidden="1" customWidth="1"/>
    <col min="7402" max="7402" width="29.5703125" style="1" bestFit="1" customWidth="1"/>
    <col min="7403" max="7403" width="28.5703125" style="1" customWidth="1"/>
    <col min="7404" max="7405" width="0" style="1" hidden="1" customWidth="1"/>
    <col min="7406" max="7406" width="21.85546875" style="1" bestFit="1" customWidth="1"/>
    <col min="7407" max="7407" width="19.28515625" style="1" bestFit="1" customWidth="1"/>
    <col min="7408" max="7408" width="16.42578125" style="1" bestFit="1" customWidth="1"/>
    <col min="7409" max="7409" width="22.85546875" style="1" bestFit="1" customWidth="1"/>
    <col min="7410" max="7410" width="18.5703125" style="1" customWidth="1"/>
    <col min="7411" max="7411" width="18.5703125" style="1" bestFit="1" customWidth="1"/>
    <col min="7412" max="7412" width="17.140625" style="1" customWidth="1"/>
    <col min="7413" max="7413" width="18.85546875" style="1" bestFit="1" customWidth="1"/>
    <col min="7414" max="7414" width="19" style="1" customWidth="1"/>
    <col min="7415" max="7415" width="24.42578125" style="1" bestFit="1" customWidth="1"/>
    <col min="7416" max="7416" width="18.7109375" style="1" bestFit="1" customWidth="1"/>
    <col min="7417" max="7417" width="18.5703125" style="1" bestFit="1" customWidth="1"/>
    <col min="7418" max="7418" width="22" style="1" bestFit="1" customWidth="1"/>
    <col min="7419" max="7419" width="9.28515625" style="1" bestFit="1" customWidth="1"/>
    <col min="7420" max="7420" width="12.140625" style="1" bestFit="1" customWidth="1"/>
    <col min="7421" max="7421" width="15.7109375" style="1" bestFit="1" customWidth="1"/>
    <col min="7422" max="7655" width="11.42578125" style="1"/>
    <col min="7656" max="7657" width="0" style="1" hidden="1" customWidth="1"/>
    <col min="7658" max="7658" width="29.5703125" style="1" bestFit="1" customWidth="1"/>
    <col min="7659" max="7659" width="28.5703125" style="1" customWidth="1"/>
    <col min="7660" max="7661" width="0" style="1" hidden="1" customWidth="1"/>
    <col min="7662" max="7662" width="21.85546875" style="1" bestFit="1" customWidth="1"/>
    <col min="7663" max="7663" width="19.28515625" style="1" bestFit="1" customWidth="1"/>
    <col min="7664" max="7664" width="16.42578125" style="1" bestFit="1" customWidth="1"/>
    <col min="7665" max="7665" width="22.85546875" style="1" bestFit="1" customWidth="1"/>
    <col min="7666" max="7666" width="18.5703125" style="1" customWidth="1"/>
    <col min="7667" max="7667" width="18.5703125" style="1" bestFit="1" customWidth="1"/>
    <col min="7668" max="7668" width="17.140625" style="1" customWidth="1"/>
    <col min="7669" max="7669" width="18.85546875" style="1" bestFit="1" customWidth="1"/>
    <col min="7670" max="7670" width="19" style="1" customWidth="1"/>
    <col min="7671" max="7671" width="24.42578125" style="1" bestFit="1" customWidth="1"/>
    <col min="7672" max="7672" width="18.7109375" style="1" bestFit="1" customWidth="1"/>
    <col min="7673" max="7673" width="18.5703125" style="1" bestFit="1" customWidth="1"/>
    <col min="7674" max="7674" width="22" style="1" bestFit="1" customWidth="1"/>
    <col min="7675" max="7675" width="9.28515625" style="1" bestFit="1" customWidth="1"/>
    <col min="7676" max="7676" width="12.140625" style="1" bestFit="1" customWidth="1"/>
    <col min="7677" max="7677" width="15.7109375" style="1" bestFit="1" customWidth="1"/>
    <col min="7678" max="7911" width="11.42578125" style="1"/>
    <col min="7912" max="7913" width="0" style="1" hidden="1" customWidth="1"/>
    <col min="7914" max="7914" width="29.5703125" style="1" bestFit="1" customWidth="1"/>
    <col min="7915" max="7915" width="28.5703125" style="1" customWidth="1"/>
    <col min="7916" max="7917" width="0" style="1" hidden="1" customWidth="1"/>
    <col min="7918" max="7918" width="21.85546875" style="1" bestFit="1" customWidth="1"/>
    <col min="7919" max="7919" width="19.28515625" style="1" bestFit="1" customWidth="1"/>
    <col min="7920" max="7920" width="16.42578125" style="1" bestFit="1" customWidth="1"/>
    <col min="7921" max="7921" width="22.85546875" style="1" bestFit="1" customWidth="1"/>
    <col min="7922" max="7922" width="18.5703125" style="1" customWidth="1"/>
    <col min="7923" max="7923" width="18.5703125" style="1" bestFit="1" customWidth="1"/>
    <col min="7924" max="7924" width="17.140625" style="1" customWidth="1"/>
    <col min="7925" max="7925" width="18.85546875" style="1" bestFit="1" customWidth="1"/>
    <col min="7926" max="7926" width="19" style="1" customWidth="1"/>
    <col min="7927" max="7927" width="24.42578125" style="1" bestFit="1" customWidth="1"/>
    <col min="7928" max="7928" width="18.7109375" style="1" bestFit="1" customWidth="1"/>
    <col min="7929" max="7929" width="18.5703125" style="1" bestFit="1" customWidth="1"/>
    <col min="7930" max="7930" width="22" style="1" bestFit="1" customWidth="1"/>
    <col min="7931" max="7931" width="9.28515625" style="1" bestFit="1" customWidth="1"/>
    <col min="7932" max="7932" width="12.140625" style="1" bestFit="1" customWidth="1"/>
    <col min="7933" max="7933" width="15.7109375" style="1" bestFit="1" customWidth="1"/>
    <col min="7934" max="8167" width="11.42578125" style="1"/>
    <col min="8168" max="8169" width="0" style="1" hidden="1" customWidth="1"/>
    <col min="8170" max="8170" width="29.5703125" style="1" bestFit="1" customWidth="1"/>
    <col min="8171" max="8171" width="28.5703125" style="1" customWidth="1"/>
    <col min="8172" max="8173" width="0" style="1" hidden="1" customWidth="1"/>
    <col min="8174" max="8174" width="21.85546875" style="1" bestFit="1" customWidth="1"/>
    <col min="8175" max="8175" width="19.28515625" style="1" bestFit="1" customWidth="1"/>
    <col min="8176" max="8176" width="16.42578125" style="1" bestFit="1" customWidth="1"/>
    <col min="8177" max="8177" width="22.85546875" style="1" bestFit="1" customWidth="1"/>
    <col min="8178" max="8178" width="18.5703125" style="1" customWidth="1"/>
    <col min="8179" max="8179" width="18.5703125" style="1" bestFit="1" customWidth="1"/>
    <col min="8180" max="8180" width="17.140625" style="1" customWidth="1"/>
    <col min="8181" max="8181" width="18.85546875" style="1" bestFit="1" customWidth="1"/>
    <col min="8182" max="8182" width="19" style="1" customWidth="1"/>
    <col min="8183" max="8183" width="24.42578125" style="1" bestFit="1" customWidth="1"/>
    <col min="8184" max="8184" width="18.7109375" style="1" bestFit="1" customWidth="1"/>
    <col min="8185" max="8185" width="18.5703125" style="1" bestFit="1" customWidth="1"/>
    <col min="8186" max="8186" width="22" style="1" bestFit="1" customWidth="1"/>
    <col min="8187" max="8187" width="9.28515625" style="1" bestFit="1" customWidth="1"/>
    <col min="8188" max="8188" width="12.140625" style="1" bestFit="1" customWidth="1"/>
    <col min="8189" max="8189" width="15.7109375" style="1" bestFit="1" customWidth="1"/>
    <col min="8190" max="8423" width="11.42578125" style="1"/>
    <col min="8424" max="8425" width="0" style="1" hidden="1" customWidth="1"/>
    <col min="8426" max="8426" width="29.5703125" style="1" bestFit="1" customWidth="1"/>
    <col min="8427" max="8427" width="28.5703125" style="1" customWidth="1"/>
    <col min="8428" max="8429" width="0" style="1" hidden="1" customWidth="1"/>
    <col min="8430" max="8430" width="21.85546875" style="1" bestFit="1" customWidth="1"/>
    <col min="8431" max="8431" width="19.28515625" style="1" bestFit="1" customWidth="1"/>
    <col min="8432" max="8432" width="16.42578125" style="1" bestFit="1" customWidth="1"/>
    <col min="8433" max="8433" width="22.85546875" style="1" bestFit="1" customWidth="1"/>
    <col min="8434" max="8434" width="18.5703125" style="1" customWidth="1"/>
    <col min="8435" max="8435" width="18.5703125" style="1" bestFit="1" customWidth="1"/>
    <col min="8436" max="8436" width="17.140625" style="1" customWidth="1"/>
    <col min="8437" max="8437" width="18.85546875" style="1" bestFit="1" customWidth="1"/>
    <col min="8438" max="8438" width="19" style="1" customWidth="1"/>
    <col min="8439" max="8439" width="24.42578125" style="1" bestFit="1" customWidth="1"/>
    <col min="8440" max="8440" width="18.7109375" style="1" bestFit="1" customWidth="1"/>
    <col min="8441" max="8441" width="18.5703125" style="1" bestFit="1" customWidth="1"/>
    <col min="8442" max="8442" width="22" style="1" bestFit="1" customWidth="1"/>
    <col min="8443" max="8443" width="9.28515625" style="1" bestFit="1" customWidth="1"/>
    <col min="8444" max="8444" width="12.140625" style="1" bestFit="1" customWidth="1"/>
    <col min="8445" max="8445" width="15.7109375" style="1" bestFit="1" customWidth="1"/>
    <col min="8446" max="8679" width="11.42578125" style="1"/>
    <col min="8680" max="8681" width="0" style="1" hidden="1" customWidth="1"/>
    <col min="8682" max="8682" width="29.5703125" style="1" bestFit="1" customWidth="1"/>
    <col min="8683" max="8683" width="28.5703125" style="1" customWidth="1"/>
    <col min="8684" max="8685" width="0" style="1" hidden="1" customWidth="1"/>
    <col min="8686" max="8686" width="21.85546875" style="1" bestFit="1" customWidth="1"/>
    <col min="8687" max="8687" width="19.28515625" style="1" bestFit="1" customWidth="1"/>
    <col min="8688" max="8688" width="16.42578125" style="1" bestFit="1" customWidth="1"/>
    <col min="8689" max="8689" width="22.85546875" style="1" bestFit="1" customWidth="1"/>
    <col min="8690" max="8690" width="18.5703125" style="1" customWidth="1"/>
    <col min="8691" max="8691" width="18.5703125" style="1" bestFit="1" customWidth="1"/>
    <col min="8692" max="8692" width="17.140625" style="1" customWidth="1"/>
    <col min="8693" max="8693" width="18.85546875" style="1" bestFit="1" customWidth="1"/>
    <col min="8694" max="8694" width="19" style="1" customWidth="1"/>
    <col min="8695" max="8695" width="24.42578125" style="1" bestFit="1" customWidth="1"/>
    <col min="8696" max="8696" width="18.7109375" style="1" bestFit="1" customWidth="1"/>
    <col min="8697" max="8697" width="18.5703125" style="1" bestFit="1" customWidth="1"/>
    <col min="8698" max="8698" width="22" style="1" bestFit="1" customWidth="1"/>
    <col min="8699" max="8699" width="9.28515625" style="1" bestFit="1" customWidth="1"/>
    <col min="8700" max="8700" width="12.140625" style="1" bestFit="1" customWidth="1"/>
    <col min="8701" max="8701" width="15.7109375" style="1" bestFit="1" customWidth="1"/>
    <col min="8702" max="8935" width="11.42578125" style="1"/>
    <col min="8936" max="8937" width="0" style="1" hidden="1" customWidth="1"/>
    <col min="8938" max="8938" width="29.5703125" style="1" bestFit="1" customWidth="1"/>
    <col min="8939" max="8939" width="28.5703125" style="1" customWidth="1"/>
    <col min="8940" max="8941" width="0" style="1" hidden="1" customWidth="1"/>
    <col min="8942" max="8942" width="21.85546875" style="1" bestFit="1" customWidth="1"/>
    <col min="8943" max="8943" width="19.28515625" style="1" bestFit="1" customWidth="1"/>
    <col min="8944" max="8944" width="16.42578125" style="1" bestFit="1" customWidth="1"/>
    <col min="8945" max="8945" width="22.85546875" style="1" bestFit="1" customWidth="1"/>
    <col min="8946" max="8946" width="18.5703125" style="1" customWidth="1"/>
    <col min="8947" max="8947" width="18.5703125" style="1" bestFit="1" customWidth="1"/>
    <col min="8948" max="8948" width="17.140625" style="1" customWidth="1"/>
    <col min="8949" max="8949" width="18.85546875" style="1" bestFit="1" customWidth="1"/>
    <col min="8950" max="8950" width="19" style="1" customWidth="1"/>
    <col min="8951" max="8951" width="24.42578125" style="1" bestFit="1" customWidth="1"/>
    <col min="8952" max="8952" width="18.7109375" style="1" bestFit="1" customWidth="1"/>
    <col min="8953" max="8953" width="18.5703125" style="1" bestFit="1" customWidth="1"/>
    <col min="8954" max="8954" width="22" style="1" bestFit="1" customWidth="1"/>
    <col min="8955" max="8955" width="9.28515625" style="1" bestFit="1" customWidth="1"/>
    <col min="8956" max="8956" width="12.140625" style="1" bestFit="1" customWidth="1"/>
    <col min="8957" max="8957" width="15.7109375" style="1" bestFit="1" customWidth="1"/>
    <col min="8958" max="9191" width="11.42578125" style="1"/>
    <col min="9192" max="9193" width="0" style="1" hidden="1" customWidth="1"/>
    <col min="9194" max="9194" width="29.5703125" style="1" bestFit="1" customWidth="1"/>
    <col min="9195" max="9195" width="28.5703125" style="1" customWidth="1"/>
    <col min="9196" max="9197" width="0" style="1" hidden="1" customWidth="1"/>
    <col min="9198" max="9198" width="21.85546875" style="1" bestFit="1" customWidth="1"/>
    <col min="9199" max="9199" width="19.28515625" style="1" bestFit="1" customWidth="1"/>
    <col min="9200" max="9200" width="16.42578125" style="1" bestFit="1" customWidth="1"/>
    <col min="9201" max="9201" width="22.85546875" style="1" bestFit="1" customWidth="1"/>
    <col min="9202" max="9202" width="18.5703125" style="1" customWidth="1"/>
    <col min="9203" max="9203" width="18.5703125" style="1" bestFit="1" customWidth="1"/>
    <col min="9204" max="9204" width="17.140625" style="1" customWidth="1"/>
    <col min="9205" max="9205" width="18.85546875" style="1" bestFit="1" customWidth="1"/>
    <col min="9206" max="9206" width="19" style="1" customWidth="1"/>
    <col min="9207" max="9207" width="24.42578125" style="1" bestFit="1" customWidth="1"/>
    <col min="9208" max="9208" width="18.7109375" style="1" bestFit="1" customWidth="1"/>
    <col min="9209" max="9209" width="18.5703125" style="1" bestFit="1" customWidth="1"/>
    <col min="9210" max="9210" width="22" style="1" bestFit="1" customWidth="1"/>
    <col min="9211" max="9211" width="9.28515625" style="1" bestFit="1" customWidth="1"/>
    <col min="9212" max="9212" width="12.140625" style="1" bestFit="1" customWidth="1"/>
    <col min="9213" max="9213" width="15.7109375" style="1" bestFit="1" customWidth="1"/>
    <col min="9214" max="9447" width="11.42578125" style="1"/>
    <col min="9448" max="9449" width="0" style="1" hidden="1" customWidth="1"/>
    <col min="9450" max="9450" width="29.5703125" style="1" bestFit="1" customWidth="1"/>
    <col min="9451" max="9451" width="28.5703125" style="1" customWidth="1"/>
    <col min="9452" max="9453" width="0" style="1" hidden="1" customWidth="1"/>
    <col min="9454" max="9454" width="21.85546875" style="1" bestFit="1" customWidth="1"/>
    <col min="9455" max="9455" width="19.28515625" style="1" bestFit="1" customWidth="1"/>
    <col min="9456" max="9456" width="16.42578125" style="1" bestFit="1" customWidth="1"/>
    <col min="9457" max="9457" width="22.85546875" style="1" bestFit="1" customWidth="1"/>
    <col min="9458" max="9458" width="18.5703125" style="1" customWidth="1"/>
    <col min="9459" max="9459" width="18.5703125" style="1" bestFit="1" customWidth="1"/>
    <col min="9460" max="9460" width="17.140625" style="1" customWidth="1"/>
    <col min="9461" max="9461" width="18.85546875" style="1" bestFit="1" customWidth="1"/>
    <col min="9462" max="9462" width="19" style="1" customWidth="1"/>
    <col min="9463" max="9463" width="24.42578125" style="1" bestFit="1" customWidth="1"/>
    <col min="9464" max="9464" width="18.7109375" style="1" bestFit="1" customWidth="1"/>
    <col min="9465" max="9465" width="18.5703125" style="1" bestFit="1" customWidth="1"/>
    <col min="9466" max="9466" width="22" style="1" bestFit="1" customWidth="1"/>
    <col min="9467" max="9467" width="9.28515625" style="1" bestFit="1" customWidth="1"/>
    <col min="9468" max="9468" width="12.140625" style="1" bestFit="1" customWidth="1"/>
    <col min="9469" max="9469" width="15.7109375" style="1" bestFit="1" customWidth="1"/>
    <col min="9470" max="9703" width="11.42578125" style="1"/>
    <col min="9704" max="9705" width="0" style="1" hidden="1" customWidth="1"/>
    <col min="9706" max="9706" width="29.5703125" style="1" bestFit="1" customWidth="1"/>
    <col min="9707" max="9707" width="28.5703125" style="1" customWidth="1"/>
    <col min="9708" max="9709" width="0" style="1" hidden="1" customWidth="1"/>
    <col min="9710" max="9710" width="21.85546875" style="1" bestFit="1" customWidth="1"/>
    <col min="9711" max="9711" width="19.28515625" style="1" bestFit="1" customWidth="1"/>
    <col min="9712" max="9712" width="16.42578125" style="1" bestFit="1" customWidth="1"/>
    <col min="9713" max="9713" width="22.85546875" style="1" bestFit="1" customWidth="1"/>
    <col min="9714" max="9714" width="18.5703125" style="1" customWidth="1"/>
    <col min="9715" max="9715" width="18.5703125" style="1" bestFit="1" customWidth="1"/>
    <col min="9716" max="9716" width="17.140625" style="1" customWidth="1"/>
    <col min="9717" max="9717" width="18.85546875" style="1" bestFit="1" customWidth="1"/>
    <col min="9718" max="9718" width="19" style="1" customWidth="1"/>
    <col min="9719" max="9719" width="24.42578125" style="1" bestFit="1" customWidth="1"/>
    <col min="9720" max="9720" width="18.7109375" style="1" bestFit="1" customWidth="1"/>
    <col min="9721" max="9721" width="18.5703125" style="1" bestFit="1" customWidth="1"/>
    <col min="9722" max="9722" width="22" style="1" bestFit="1" customWidth="1"/>
    <col min="9723" max="9723" width="9.28515625" style="1" bestFit="1" customWidth="1"/>
    <col min="9724" max="9724" width="12.140625" style="1" bestFit="1" customWidth="1"/>
    <col min="9725" max="9725" width="15.7109375" style="1" bestFit="1" customWidth="1"/>
    <col min="9726" max="9959" width="11.42578125" style="1"/>
    <col min="9960" max="9961" width="0" style="1" hidden="1" customWidth="1"/>
    <col min="9962" max="9962" width="29.5703125" style="1" bestFit="1" customWidth="1"/>
    <col min="9963" max="9963" width="28.5703125" style="1" customWidth="1"/>
    <col min="9964" max="9965" width="0" style="1" hidden="1" customWidth="1"/>
    <col min="9966" max="9966" width="21.85546875" style="1" bestFit="1" customWidth="1"/>
    <col min="9967" max="9967" width="19.28515625" style="1" bestFit="1" customWidth="1"/>
    <col min="9968" max="9968" width="16.42578125" style="1" bestFit="1" customWidth="1"/>
    <col min="9969" max="9969" width="22.85546875" style="1" bestFit="1" customWidth="1"/>
    <col min="9970" max="9970" width="18.5703125" style="1" customWidth="1"/>
    <col min="9971" max="9971" width="18.5703125" style="1" bestFit="1" customWidth="1"/>
    <col min="9972" max="9972" width="17.140625" style="1" customWidth="1"/>
    <col min="9973" max="9973" width="18.85546875" style="1" bestFit="1" customWidth="1"/>
    <col min="9974" max="9974" width="19" style="1" customWidth="1"/>
    <col min="9975" max="9975" width="24.42578125" style="1" bestFit="1" customWidth="1"/>
    <col min="9976" max="9976" width="18.7109375" style="1" bestFit="1" customWidth="1"/>
    <col min="9977" max="9977" width="18.5703125" style="1" bestFit="1" customWidth="1"/>
    <col min="9978" max="9978" width="22" style="1" bestFit="1" customWidth="1"/>
    <col min="9979" max="9979" width="9.28515625" style="1" bestFit="1" customWidth="1"/>
    <col min="9980" max="9980" width="12.140625" style="1" bestFit="1" customWidth="1"/>
    <col min="9981" max="9981" width="15.7109375" style="1" bestFit="1" customWidth="1"/>
    <col min="9982" max="10215" width="11.42578125" style="1"/>
    <col min="10216" max="10217" width="0" style="1" hidden="1" customWidth="1"/>
    <col min="10218" max="10218" width="29.5703125" style="1" bestFit="1" customWidth="1"/>
    <col min="10219" max="10219" width="28.5703125" style="1" customWidth="1"/>
    <col min="10220" max="10221" width="0" style="1" hidden="1" customWidth="1"/>
    <col min="10222" max="10222" width="21.85546875" style="1" bestFit="1" customWidth="1"/>
    <col min="10223" max="10223" width="19.28515625" style="1" bestFit="1" customWidth="1"/>
    <col min="10224" max="10224" width="16.42578125" style="1" bestFit="1" customWidth="1"/>
    <col min="10225" max="10225" width="22.85546875" style="1" bestFit="1" customWidth="1"/>
    <col min="10226" max="10226" width="18.5703125" style="1" customWidth="1"/>
    <col min="10227" max="10227" width="18.5703125" style="1" bestFit="1" customWidth="1"/>
    <col min="10228" max="10228" width="17.140625" style="1" customWidth="1"/>
    <col min="10229" max="10229" width="18.85546875" style="1" bestFit="1" customWidth="1"/>
    <col min="10230" max="10230" width="19" style="1" customWidth="1"/>
    <col min="10231" max="10231" width="24.42578125" style="1" bestFit="1" customWidth="1"/>
    <col min="10232" max="10232" width="18.7109375" style="1" bestFit="1" customWidth="1"/>
    <col min="10233" max="10233" width="18.5703125" style="1" bestFit="1" customWidth="1"/>
    <col min="10234" max="10234" width="22" style="1" bestFit="1" customWidth="1"/>
    <col min="10235" max="10235" width="9.28515625" style="1" bestFit="1" customWidth="1"/>
    <col min="10236" max="10236" width="12.140625" style="1" bestFit="1" customWidth="1"/>
    <col min="10237" max="10237" width="15.7109375" style="1" bestFit="1" customWidth="1"/>
    <col min="10238" max="10471" width="11.42578125" style="1"/>
    <col min="10472" max="10473" width="0" style="1" hidden="1" customWidth="1"/>
    <col min="10474" max="10474" width="29.5703125" style="1" bestFit="1" customWidth="1"/>
    <col min="10475" max="10475" width="28.5703125" style="1" customWidth="1"/>
    <col min="10476" max="10477" width="0" style="1" hidden="1" customWidth="1"/>
    <col min="10478" max="10478" width="21.85546875" style="1" bestFit="1" customWidth="1"/>
    <col min="10479" max="10479" width="19.28515625" style="1" bestFit="1" customWidth="1"/>
    <col min="10480" max="10480" width="16.42578125" style="1" bestFit="1" customWidth="1"/>
    <col min="10481" max="10481" width="22.85546875" style="1" bestFit="1" customWidth="1"/>
    <col min="10482" max="10482" width="18.5703125" style="1" customWidth="1"/>
    <col min="10483" max="10483" width="18.5703125" style="1" bestFit="1" customWidth="1"/>
    <col min="10484" max="10484" width="17.140625" style="1" customWidth="1"/>
    <col min="10485" max="10485" width="18.85546875" style="1" bestFit="1" customWidth="1"/>
    <col min="10486" max="10486" width="19" style="1" customWidth="1"/>
    <col min="10487" max="10487" width="24.42578125" style="1" bestFit="1" customWidth="1"/>
    <col min="10488" max="10488" width="18.7109375" style="1" bestFit="1" customWidth="1"/>
    <col min="10489" max="10489" width="18.5703125" style="1" bestFit="1" customWidth="1"/>
    <col min="10490" max="10490" width="22" style="1" bestFit="1" customWidth="1"/>
    <col min="10491" max="10491" width="9.28515625" style="1" bestFit="1" customWidth="1"/>
    <col min="10492" max="10492" width="12.140625" style="1" bestFit="1" customWidth="1"/>
    <col min="10493" max="10493" width="15.7109375" style="1" bestFit="1" customWidth="1"/>
    <col min="10494" max="10727" width="11.42578125" style="1"/>
    <col min="10728" max="10729" width="0" style="1" hidden="1" customWidth="1"/>
    <col min="10730" max="10730" width="29.5703125" style="1" bestFit="1" customWidth="1"/>
    <col min="10731" max="10731" width="28.5703125" style="1" customWidth="1"/>
    <col min="10732" max="10733" width="0" style="1" hidden="1" customWidth="1"/>
    <col min="10734" max="10734" width="21.85546875" style="1" bestFit="1" customWidth="1"/>
    <col min="10735" max="10735" width="19.28515625" style="1" bestFit="1" customWidth="1"/>
    <col min="10736" max="10736" width="16.42578125" style="1" bestFit="1" customWidth="1"/>
    <col min="10737" max="10737" width="22.85546875" style="1" bestFit="1" customWidth="1"/>
    <col min="10738" max="10738" width="18.5703125" style="1" customWidth="1"/>
    <col min="10739" max="10739" width="18.5703125" style="1" bestFit="1" customWidth="1"/>
    <col min="10740" max="10740" width="17.140625" style="1" customWidth="1"/>
    <col min="10741" max="10741" width="18.85546875" style="1" bestFit="1" customWidth="1"/>
    <col min="10742" max="10742" width="19" style="1" customWidth="1"/>
    <col min="10743" max="10743" width="24.42578125" style="1" bestFit="1" customWidth="1"/>
    <col min="10744" max="10744" width="18.7109375" style="1" bestFit="1" customWidth="1"/>
    <col min="10745" max="10745" width="18.5703125" style="1" bestFit="1" customWidth="1"/>
    <col min="10746" max="10746" width="22" style="1" bestFit="1" customWidth="1"/>
    <col min="10747" max="10747" width="9.28515625" style="1" bestFit="1" customWidth="1"/>
    <col min="10748" max="10748" width="12.140625" style="1" bestFit="1" customWidth="1"/>
    <col min="10749" max="10749" width="15.7109375" style="1" bestFit="1" customWidth="1"/>
    <col min="10750" max="10983" width="11.42578125" style="1"/>
    <col min="10984" max="10985" width="0" style="1" hidden="1" customWidth="1"/>
    <col min="10986" max="10986" width="29.5703125" style="1" bestFit="1" customWidth="1"/>
    <col min="10987" max="10987" width="28.5703125" style="1" customWidth="1"/>
    <col min="10988" max="10989" width="0" style="1" hidden="1" customWidth="1"/>
    <col min="10990" max="10990" width="21.85546875" style="1" bestFit="1" customWidth="1"/>
    <col min="10991" max="10991" width="19.28515625" style="1" bestFit="1" customWidth="1"/>
    <col min="10992" max="10992" width="16.42578125" style="1" bestFit="1" customWidth="1"/>
    <col min="10993" max="10993" width="22.85546875" style="1" bestFit="1" customWidth="1"/>
    <col min="10994" max="10994" width="18.5703125" style="1" customWidth="1"/>
    <col min="10995" max="10995" width="18.5703125" style="1" bestFit="1" customWidth="1"/>
    <col min="10996" max="10996" width="17.140625" style="1" customWidth="1"/>
    <col min="10997" max="10997" width="18.85546875" style="1" bestFit="1" customWidth="1"/>
    <col min="10998" max="10998" width="19" style="1" customWidth="1"/>
    <col min="10999" max="10999" width="24.42578125" style="1" bestFit="1" customWidth="1"/>
    <col min="11000" max="11000" width="18.7109375" style="1" bestFit="1" customWidth="1"/>
    <col min="11001" max="11001" width="18.5703125" style="1" bestFit="1" customWidth="1"/>
    <col min="11002" max="11002" width="22" style="1" bestFit="1" customWidth="1"/>
    <col min="11003" max="11003" width="9.28515625" style="1" bestFit="1" customWidth="1"/>
    <col min="11004" max="11004" width="12.140625" style="1" bestFit="1" customWidth="1"/>
    <col min="11005" max="11005" width="15.7109375" style="1" bestFit="1" customWidth="1"/>
    <col min="11006" max="11239" width="11.42578125" style="1"/>
    <col min="11240" max="11241" width="0" style="1" hidden="1" customWidth="1"/>
    <col min="11242" max="11242" width="29.5703125" style="1" bestFit="1" customWidth="1"/>
    <col min="11243" max="11243" width="28.5703125" style="1" customWidth="1"/>
    <col min="11244" max="11245" width="0" style="1" hidden="1" customWidth="1"/>
    <col min="11246" max="11246" width="21.85546875" style="1" bestFit="1" customWidth="1"/>
    <col min="11247" max="11247" width="19.28515625" style="1" bestFit="1" customWidth="1"/>
    <col min="11248" max="11248" width="16.42578125" style="1" bestFit="1" customWidth="1"/>
    <col min="11249" max="11249" width="22.85546875" style="1" bestFit="1" customWidth="1"/>
    <col min="11250" max="11250" width="18.5703125" style="1" customWidth="1"/>
    <col min="11251" max="11251" width="18.5703125" style="1" bestFit="1" customWidth="1"/>
    <col min="11252" max="11252" width="17.140625" style="1" customWidth="1"/>
    <col min="11253" max="11253" width="18.85546875" style="1" bestFit="1" customWidth="1"/>
    <col min="11254" max="11254" width="19" style="1" customWidth="1"/>
    <col min="11255" max="11255" width="24.42578125" style="1" bestFit="1" customWidth="1"/>
    <col min="11256" max="11256" width="18.7109375" style="1" bestFit="1" customWidth="1"/>
    <col min="11257" max="11257" width="18.5703125" style="1" bestFit="1" customWidth="1"/>
    <col min="11258" max="11258" width="22" style="1" bestFit="1" customWidth="1"/>
    <col min="11259" max="11259" width="9.28515625" style="1" bestFit="1" customWidth="1"/>
    <col min="11260" max="11260" width="12.140625" style="1" bestFit="1" customWidth="1"/>
    <col min="11261" max="11261" width="15.7109375" style="1" bestFit="1" customWidth="1"/>
    <col min="11262" max="11495" width="11.42578125" style="1"/>
    <col min="11496" max="11497" width="0" style="1" hidden="1" customWidth="1"/>
    <col min="11498" max="11498" width="29.5703125" style="1" bestFit="1" customWidth="1"/>
    <col min="11499" max="11499" width="28.5703125" style="1" customWidth="1"/>
    <col min="11500" max="11501" width="0" style="1" hidden="1" customWidth="1"/>
    <col min="11502" max="11502" width="21.85546875" style="1" bestFit="1" customWidth="1"/>
    <col min="11503" max="11503" width="19.28515625" style="1" bestFit="1" customWidth="1"/>
    <col min="11504" max="11504" width="16.42578125" style="1" bestFit="1" customWidth="1"/>
    <col min="11505" max="11505" width="22.85546875" style="1" bestFit="1" customWidth="1"/>
    <col min="11506" max="11506" width="18.5703125" style="1" customWidth="1"/>
    <col min="11507" max="11507" width="18.5703125" style="1" bestFit="1" customWidth="1"/>
    <col min="11508" max="11508" width="17.140625" style="1" customWidth="1"/>
    <col min="11509" max="11509" width="18.85546875" style="1" bestFit="1" customWidth="1"/>
    <col min="11510" max="11510" width="19" style="1" customWidth="1"/>
    <col min="11511" max="11511" width="24.42578125" style="1" bestFit="1" customWidth="1"/>
    <col min="11512" max="11512" width="18.7109375" style="1" bestFit="1" customWidth="1"/>
    <col min="11513" max="11513" width="18.5703125" style="1" bestFit="1" customWidth="1"/>
    <col min="11514" max="11514" width="22" style="1" bestFit="1" customWidth="1"/>
    <col min="11515" max="11515" width="9.28515625" style="1" bestFit="1" customWidth="1"/>
    <col min="11516" max="11516" width="12.140625" style="1" bestFit="1" customWidth="1"/>
    <col min="11517" max="11517" width="15.7109375" style="1" bestFit="1" customWidth="1"/>
    <col min="11518" max="11751" width="11.42578125" style="1"/>
    <col min="11752" max="11753" width="0" style="1" hidden="1" customWidth="1"/>
    <col min="11754" max="11754" width="29.5703125" style="1" bestFit="1" customWidth="1"/>
    <col min="11755" max="11755" width="28.5703125" style="1" customWidth="1"/>
    <col min="11756" max="11757" width="0" style="1" hidden="1" customWidth="1"/>
    <col min="11758" max="11758" width="21.85546875" style="1" bestFit="1" customWidth="1"/>
    <col min="11759" max="11759" width="19.28515625" style="1" bestFit="1" customWidth="1"/>
    <col min="11760" max="11760" width="16.42578125" style="1" bestFit="1" customWidth="1"/>
    <col min="11761" max="11761" width="22.85546875" style="1" bestFit="1" customWidth="1"/>
    <col min="11762" max="11762" width="18.5703125" style="1" customWidth="1"/>
    <col min="11763" max="11763" width="18.5703125" style="1" bestFit="1" customWidth="1"/>
    <col min="11764" max="11764" width="17.140625" style="1" customWidth="1"/>
    <col min="11765" max="11765" width="18.85546875" style="1" bestFit="1" customWidth="1"/>
    <col min="11766" max="11766" width="19" style="1" customWidth="1"/>
    <col min="11767" max="11767" width="24.42578125" style="1" bestFit="1" customWidth="1"/>
    <col min="11768" max="11768" width="18.7109375" style="1" bestFit="1" customWidth="1"/>
    <col min="11769" max="11769" width="18.5703125" style="1" bestFit="1" customWidth="1"/>
    <col min="11770" max="11770" width="22" style="1" bestFit="1" customWidth="1"/>
    <col min="11771" max="11771" width="9.28515625" style="1" bestFit="1" customWidth="1"/>
    <col min="11772" max="11772" width="12.140625" style="1" bestFit="1" customWidth="1"/>
    <col min="11773" max="11773" width="15.7109375" style="1" bestFit="1" customWidth="1"/>
    <col min="11774" max="12007" width="11.42578125" style="1"/>
    <col min="12008" max="12009" width="0" style="1" hidden="1" customWidth="1"/>
    <col min="12010" max="12010" width="29.5703125" style="1" bestFit="1" customWidth="1"/>
    <col min="12011" max="12011" width="28.5703125" style="1" customWidth="1"/>
    <col min="12012" max="12013" width="0" style="1" hidden="1" customWidth="1"/>
    <col min="12014" max="12014" width="21.85546875" style="1" bestFit="1" customWidth="1"/>
    <col min="12015" max="12015" width="19.28515625" style="1" bestFit="1" customWidth="1"/>
    <col min="12016" max="12016" width="16.42578125" style="1" bestFit="1" customWidth="1"/>
    <col min="12017" max="12017" width="22.85546875" style="1" bestFit="1" customWidth="1"/>
    <col min="12018" max="12018" width="18.5703125" style="1" customWidth="1"/>
    <col min="12019" max="12019" width="18.5703125" style="1" bestFit="1" customWidth="1"/>
    <col min="12020" max="12020" width="17.140625" style="1" customWidth="1"/>
    <col min="12021" max="12021" width="18.85546875" style="1" bestFit="1" customWidth="1"/>
    <col min="12022" max="12022" width="19" style="1" customWidth="1"/>
    <col min="12023" max="12023" width="24.42578125" style="1" bestFit="1" customWidth="1"/>
    <col min="12024" max="12024" width="18.7109375" style="1" bestFit="1" customWidth="1"/>
    <col min="12025" max="12025" width="18.5703125" style="1" bestFit="1" customWidth="1"/>
    <col min="12026" max="12026" width="22" style="1" bestFit="1" customWidth="1"/>
    <col min="12027" max="12027" width="9.28515625" style="1" bestFit="1" customWidth="1"/>
    <col min="12028" max="12028" width="12.140625" style="1" bestFit="1" customWidth="1"/>
    <col min="12029" max="12029" width="15.7109375" style="1" bestFit="1" customWidth="1"/>
    <col min="12030" max="12263" width="11.42578125" style="1"/>
    <col min="12264" max="12265" width="0" style="1" hidden="1" customWidth="1"/>
    <col min="12266" max="12266" width="29.5703125" style="1" bestFit="1" customWidth="1"/>
    <col min="12267" max="12267" width="28.5703125" style="1" customWidth="1"/>
    <col min="12268" max="12269" width="0" style="1" hidden="1" customWidth="1"/>
    <col min="12270" max="12270" width="21.85546875" style="1" bestFit="1" customWidth="1"/>
    <col min="12271" max="12271" width="19.28515625" style="1" bestFit="1" customWidth="1"/>
    <col min="12272" max="12272" width="16.42578125" style="1" bestFit="1" customWidth="1"/>
    <col min="12273" max="12273" width="22.85546875" style="1" bestFit="1" customWidth="1"/>
    <col min="12274" max="12274" width="18.5703125" style="1" customWidth="1"/>
    <col min="12275" max="12275" width="18.5703125" style="1" bestFit="1" customWidth="1"/>
    <col min="12276" max="12276" width="17.140625" style="1" customWidth="1"/>
    <col min="12277" max="12277" width="18.85546875" style="1" bestFit="1" customWidth="1"/>
    <col min="12278" max="12278" width="19" style="1" customWidth="1"/>
    <col min="12279" max="12279" width="24.42578125" style="1" bestFit="1" customWidth="1"/>
    <col min="12280" max="12280" width="18.7109375" style="1" bestFit="1" customWidth="1"/>
    <col min="12281" max="12281" width="18.5703125" style="1" bestFit="1" customWidth="1"/>
    <col min="12282" max="12282" width="22" style="1" bestFit="1" customWidth="1"/>
    <col min="12283" max="12283" width="9.28515625" style="1" bestFit="1" customWidth="1"/>
    <col min="12284" max="12284" width="12.140625" style="1" bestFit="1" customWidth="1"/>
    <col min="12285" max="12285" width="15.7109375" style="1" bestFit="1" customWidth="1"/>
    <col min="12286" max="12519" width="11.42578125" style="1"/>
    <col min="12520" max="12521" width="0" style="1" hidden="1" customWidth="1"/>
    <col min="12522" max="12522" width="29.5703125" style="1" bestFit="1" customWidth="1"/>
    <col min="12523" max="12523" width="28.5703125" style="1" customWidth="1"/>
    <col min="12524" max="12525" width="0" style="1" hidden="1" customWidth="1"/>
    <col min="12526" max="12526" width="21.85546875" style="1" bestFit="1" customWidth="1"/>
    <col min="12527" max="12527" width="19.28515625" style="1" bestFit="1" customWidth="1"/>
    <col min="12528" max="12528" width="16.42578125" style="1" bestFit="1" customWidth="1"/>
    <col min="12529" max="12529" width="22.85546875" style="1" bestFit="1" customWidth="1"/>
    <col min="12530" max="12530" width="18.5703125" style="1" customWidth="1"/>
    <col min="12531" max="12531" width="18.5703125" style="1" bestFit="1" customWidth="1"/>
    <col min="12532" max="12532" width="17.140625" style="1" customWidth="1"/>
    <col min="12533" max="12533" width="18.85546875" style="1" bestFit="1" customWidth="1"/>
    <col min="12534" max="12534" width="19" style="1" customWidth="1"/>
    <col min="12535" max="12535" width="24.42578125" style="1" bestFit="1" customWidth="1"/>
    <col min="12536" max="12536" width="18.7109375" style="1" bestFit="1" customWidth="1"/>
    <col min="12537" max="12537" width="18.5703125" style="1" bestFit="1" customWidth="1"/>
    <col min="12538" max="12538" width="22" style="1" bestFit="1" customWidth="1"/>
    <col min="12539" max="12539" width="9.28515625" style="1" bestFit="1" customWidth="1"/>
    <col min="12540" max="12540" width="12.140625" style="1" bestFit="1" customWidth="1"/>
    <col min="12541" max="12541" width="15.7109375" style="1" bestFit="1" customWidth="1"/>
    <col min="12542" max="12775" width="11.42578125" style="1"/>
    <col min="12776" max="12777" width="0" style="1" hidden="1" customWidth="1"/>
    <col min="12778" max="12778" width="29.5703125" style="1" bestFit="1" customWidth="1"/>
    <col min="12779" max="12779" width="28.5703125" style="1" customWidth="1"/>
    <col min="12780" max="12781" width="0" style="1" hidden="1" customWidth="1"/>
    <col min="12782" max="12782" width="21.85546875" style="1" bestFit="1" customWidth="1"/>
    <col min="12783" max="12783" width="19.28515625" style="1" bestFit="1" customWidth="1"/>
    <col min="12784" max="12784" width="16.42578125" style="1" bestFit="1" customWidth="1"/>
    <col min="12785" max="12785" width="22.85546875" style="1" bestFit="1" customWidth="1"/>
    <col min="12786" max="12786" width="18.5703125" style="1" customWidth="1"/>
    <col min="12787" max="12787" width="18.5703125" style="1" bestFit="1" customWidth="1"/>
    <col min="12788" max="12788" width="17.140625" style="1" customWidth="1"/>
    <col min="12789" max="12789" width="18.85546875" style="1" bestFit="1" customWidth="1"/>
    <col min="12790" max="12790" width="19" style="1" customWidth="1"/>
    <col min="12791" max="12791" width="24.42578125" style="1" bestFit="1" customWidth="1"/>
    <col min="12792" max="12792" width="18.7109375" style="1" bestFit="1" customWidth="1"/>
    <col min="12793" max="12793" width="18.5703125" style="1" bestFit="1" customWidth="1"/>
    <col min="12794" max="12794" width="22" style="1" bestFit="1" customWidth="1"/>
    <col min="12795" max="12795" width="9.28515625" style="1" bestFit="1" customWidth="1"/>
    <col min="12796" max="12796" width="12.140625" style="1" bestFit="1" customWidth="1"/>
    <col min="12797" max="12797" width="15.7109375" style="1" bestFit="1" customWidth="1"/>
    <col min="12798" max="13031" width="11.42578125" style="1"/>
    <col min="13032" max="13033" width="0" style="1" hidden="1" customWidth="1"/>
    <col min="13034" max="13034" width="29.5703125" style="1" bestFit="1" customWidth="1"/>
    <col min="13035" max="13035" width="28.5703125" style="1" customWidth="1"/>
    <col min="13036" max="13037" width="0" style="1" hidden="1" customWidth="1"/>
    <col min="13038" max="13038" width="21.85546875" style="1" bestFit="1" customWidth="1"/>
    <col min="13039" max="13039" width="19.28515625" style="1" bestFit="1" customWidth="1"/>
    <col min="13040" max="13040" width="16.42578125" style="1" bestFit="1" customWidth="1"/>
    <col min="13041" max="13041" width="22.85546875" style="1" bestFit="1" customWidth="1"/>
    <col min="13042" max="13042" width="18.5703125" style="1" customWidth="1"/>
    <col min="13043" max="13043" width="18.5703125" style="1" bestFit="1" customWidth="1"/>
    <col min="13044" max="13044" width="17.140625" style="1" customWidth="1"/>
    <col min="13045" max="13045" width="18.85546875" style="1" bestFit="1" customWidth="1"/>
    <col min="13046" max="13046" width="19" style="1" customWidth="1"/>
    <col min="13047" max="13047" width="24.42578125" style="1" bestFit="1" customWidth="1"/>
    <col min="13048" max="13048" width="18.7109375" style="1" bestFit="1" customWidth="1"/>
    <col min="13049" max="13049" width="18.5703125" style="1" bestFit="1" customWidth="1"/>
    <col min="13050" max="13050" width="22" style="1" bestFit="1" customWidth="1"/>
    <col min="13051" max="13051" width="9.28515625" style="1" bestFit="1" customWidth="1"/>
    <col min="13052" max="13052" width="12.140625" style="1" bestFit="1" customWidth="1"/>
    <col min="13053" max="13053" width="15.7109375" style="1" bestFit="1" customWidth="1"/>
    <col min="13054" max="13287" width="11.42578125" style="1"/>
    <col min="13288" max="13289" width="0" style="1" hidden="1" customWidth="1"/>
    <col min="13290" max="13290" width="29.5703125" style="1" bestFit="1" customWidth="1"/>
    <col min="13291" max="13291" width="28.5703125" style="1" customWidth="1"/>
    <col min="13292" max="13293" width="0" style="1" hidden="1" customWidth="1"/>
    <col min="13294" max="13294" width="21.85546875" style="1" bestFit="1" customWidth="1"/>
    <col min="13295" max="13295" width="19.28515625" style="1" bestFit="1" customWidth="1"/>
    <col min="13296" max="13296" width="16.42578125" style="1" bestFit="1" customWidth="1"/>
    <col min="13297" max="13297" width="22.85546875" style="1" bestFit="1" customWidth="1"/>
    <col min="13298" max="13298" width="18.5703125" style="1" customWidth="1"/>
    <col min="13299" max="13299" width="18.5703125" style="1" bestFit="1" customWidth="1"/>
    <col min="13300" max="13300" width="17.140625" style="1" customWidth="1"/>
    <col min="13301" max="13301" width="18.85546875" style="1" bestFit="1" customWidth="1"/>
    <col min="13302" max="13302" width="19" style="1" customWidth="1"/>
    <col min="13303" max="13303" width="24.42578125" style="1" bestFit="1" customWidth="1"/>
    <col min="13304" max="13304" width="18.7109375" style="1" bestFit="1" customWidth="1"/>
    <col min="13305" max="13305" width="18.5703125" style="1" bestFit="1" customWidth="1"/>
    <col min="13306" max="13306" width="22" style="1" bestFit="1" customWidth="1"/>
    <col min="13307" max="13307" width="9.28515625" style="1" bestFit="1" customWidth="1"/>
    <col min="13308" max="13308" width="12.140625" style="1" bestFit="1" customWidth="1"/>
    <col min="13309" max="13309" width="15.7109375" style="1" bestFit="1" customWidth="1"/>
    <col min="13310" max="13543" width="11.42578125" style="1"/>
    <col min="13544" max="13545" width="0" style="1" hidden="1" customWidth="1"/>
    <col min="13546" max="13546" width="29.5703125" style="1" bestFit="1" customWidth="1"/>
    <col min="13547" max="13547" width="28.5703125" style="1" customWidth="1"/>
    <col min="13548" max="13549" width="0" style="1" hidden="1" customWidth="1"/>
    <col min="13550" max="13550" width="21.85546875" style="1" bestFit="1" customWidth="1"/>
    <col min="13551" max="13551" width="19.28515625" style="1" bestFit="1" customWidth="1"/>
    <col min="13552" max="13552" width="16.42578125" style="1" bestFit="1" customWidth="1"/>
    <col min="13553" max="13553" width="22.85546875" style="1" bestFit="1" customWidth="1"/>
    <col min="13554" max="13554" width="18.5703125" style="1" customWidth="1"/>
    <col min="13555" max="13555" width="18.5703125" style="1" bestFit="1" customWidth="1"/>
    <col min="13556" max="13556" width="17.140625" style="1" customWidth="1"/>
    <col min="13557" max="13557" width="18.85546875" style="1" bestFit="1" customWidth="1"/>
    <col min="13558" max="13558" width="19" style="1" customWidth="1"/>
    <col min="13559" max="13559" width="24.42578125" style="1" bestFit="1" customWidth="1"/>
    <col min="13560" max="13560" width="18.7109375" style="1" bestFit="1" customWidth="1"/>
    <col min="13561" max="13561" width="18.5703125" style="1" bestFit="1" customWidth="1"/>
    <col min="13562" max="13562" width="22" style="1" bestFit="1" customWidth="1"/>
    <col min="13563" max="13563" width="9.28515625" style="1" bestFit="1" customWidth="1"/>
    <col min="13564" max="13564" width="12.140625" style="1" bestFit="1" customWidth="1"/>
    <col min="13565" max="13565" width="15.7109375" style="1" bestFit="1" customWidth="1"/>
    <col min="13566" max="13799" width="11.42578125" style="1"/>
    <col min="13800" max="13801" width="0" style="1" hidden="1" customWidth="1"/>
    <col min="13802" max="13802" width="29.5703125" style="1" bestFit="1" customWidth="1"/>
    <col min="13803" max="13803" width="28.5703125" style="1" customWidth="1"/>
    <col min="13804" max="13805" width="0" style="1" hidden="1" customWidth="1"/>
    <col min="13806" max="13806" width="21.85546875" style="1" bestFit="1" customWidth="1"/>
    <col min="13807" max="13807" width="19.28515625" style="1" bestFit="1" customWidth="1"/>
    <col min="13808" max="13808" width="16.42578125" style="1" bestFit="1" customWidth="1"/>
    <col min="13809" max="13809" width="22.85546875" style="1" bestFit="1" customWidth="1"/>
    <col min="13810" max="13810" width="18.5703125" style="1" customWidth="1"/>
    <col min="13811" max="13811" width="18.5703125" style="1" bestFit="1" customWidth="1"/>
    <col min="13812" max="13812" width="17.140625" style="1" customWidth="1"/>
    <col min="13813" max="13813" width="18.85546875" style="1" bestFit="1" customWidth="1"/>
    <col min="13814" max="13814" width="19" style="1" customWidth="1"/>
    <col min="13815" max="13815" width="24.42578125" style="1" bestFit="1" customWidth="1"/>
    <col min="13816" max="13816" width="18.7109375" style="1" bestFit="1" customWidth="1"/>
    <col min="13817" max="13817" width="18.5703125" style="1" bestFit="1" customWidth="1"/>
    <col min="13818" max="13818" width="22" style="1" bestFit="1" customWidth="1"/>
    <col min="13819" max="13819" width="9.28515625" style="1" bestFit="1" customWidth="1"/>
    <col min="13820" max="13820" width="12.140625" style="1" bestFit="1" customWidth="1"/>
    <col min="13821" max="13821" width="15.7109375" style="1" bestFit="1" customWidth="1"/>
    <col min="13822" max="14055" width="11.42578125" style="1"/>
    <col min="14056" max="14057" width="0" style="1" hidden="1" customWidth="1"/>
    <col min="14058" max="14058" width="29.5703125" style="1" bestFit="1" customWidth="1"/>
    <col min="14059" max="14059" width="28.5703125" style="1" customWidth="1"/>
    <col min="14060" max="14061" width="0" style="1" hidden="1" customWidth="1"/>
    <col min="14062" max="14062" width="21.85546875" style="1" bestFit="1" customWidth="1"/>
    <col min="14063" max="14063" width="19.28515625" style="1" bestFit="1" customWidth="1"/>
    <col min="14064" max="14064" width="16.42578125" style="1" bestFit="1" customWidth="1"/>
    <col min="14065" max="14065" width="22.85546875" style="1" bestFit="1" customWidth="1"/>
    <col min="14066" max="14066" width="18.5703125" style="1" customWidth="1"/>
    <col min="14067" max="14067" width="18.5703125" style="1" bestFit="1" customWidth="1"/>
    <col min="14068" max="14068" width="17.140625" style="1" customWidth="1"/>
    <col min="14069" max="14069" width="18.85546875" style="1" bestFit="1" customWidth="1"/>
    <col min="14070" max="14070" width="19" style="1" customWidth="1"/>
    <col min="14071" max="14071" width="24.42578125" style="1" bestFit="1" customWidth="1"/>
    <col min="14072" max="14072" width="18.7109375" style="1" bestFit="1" customWidth="1"/>
    <col min="14073" max="14073" width="18.5703125" style="1" bestFit="1" customWidth="1"/>
    <col min="14074" max="14074" width="22" style="1" bestFit="1" customWidth="1"/>
    <col min="14075" max="14075" width="9.28515625" style="1" bestFit="1" customWidth="1"/>
    <col min="14076" max="14076" width="12.140625" style="1" bestFit="1" customWidth="1"/>
    <col min="14077" max="14077" width="15.7109375" style="1" bestFit="1" customWidth="1"/>
    <col min="14078" max="14311" width="11.42578125" style="1"/>
    <col min="14312" max="14313" width="0" style="1" hidden="1" customWidth="1"/>
    <col min="14314" max="14314" width="29.5703125" style="1" bestFit="1" customWidth="1"/>
    <col min="14315" max="14315" width="28.5703125" style="1" customWidth="1"/>
    <col min="14316" max="14317" width="0" style="1" hidden="1" customWidth="1"/>
    <col min="14318" max="14318" width="21.85546875" style="1" bestFit="1" customWidth="1"/>
    <col min="14319" max="14319" width="19.28515625" style="1" bestFit="1" customWidth="1"/>
    <col min="14320" max="14320" width="16.42578125" style="1" bestFit="1" customWidth="1"/>
    <col min="14321" max="14321" width="22.85546875" style="1" bestFit="1" customWidth="1"/>
    <col min="14322" max="14322" width="18.5703125" style="1" customWidth="1"/>
    <col min="14323" max="14323" width="18.5703125" style="1" bestFit="1" customWidth="1"/>
    <col min="14324" max="14324" width="17.140625" style="1" customWidth="1"/>
    <col min="14325" max="14325" width="18.85546875" style="1" bestFit="1" customWidth="1"/>
    <col min="14326" max="14326" width="19" style="1" customWidth="1"/>
    <col min="14327" max="14327" width="24.42578125" style="1" bestFit="1" customWidth="1"/>
    <col min="14328" max="14328" width="18.7109375" style="1" bestFit="1" customWidth="1"/>
    <col min="14329" max="14329" width="18.5703125" style="1" bestFit="1" customWidth="1"/>
    <col min="14330" max="14330" width="22" style="1" bestFit="1" customWidth="1"/>
    <col min="14331" max="14331" width="9.28515625" style="1" bestFit="1" customWidth="1"/>
    <col min="14332" max="14332" width="12.140625" style="1" bestFit="1" customWidth="1"/>
    <col min="14333" max="14333" width="15.7109375" style="1" bestFit="1" customWidth="1"/>
    <col min="14334" max="14567" width="11.42578125" style="1"/>
    <col min="14568" max="14569" width="0" style="1" hidden="1" customWidth="1"/>
    <col min="14570" max="14570" width="29.5703125" style="1" bestFit="1" customWidth="1"/>
    <col min="14571" max="14571" width="28.5703125" style="1" customWidth="1"/>
    <col min="14572" max="14573" width="0" style="1" hidden="1" customWidth="1"/>
    <col min="14574" max="14574" width="21.85546875" style="1" bestFit="1" customWidth="1"/>
    <col min="14575" max="14575" width="19.28515625" style="1" bestFit="1" customWidth="1"/>
    <col min="14576" max="14576" width="16.42578125" style="1" bestFit="1" customWidth="1"/>
    <col min="14577" max="14577" width="22.85546875" style="1" bestFit="1" customWidth="1"/>
    <col min="14578" max="14578" width="18.5703125" style="1" customWidth="1"/>
    <col min="14579" max="14579" width="18.5703125" style="1" bestFit="1" customWidth="1"/>
    <col min="14580" max="14580" width="17.140625" style="1" customWidth="1"/>
    <col min="14581" max="14581" width="18.85546875" style="1" bestFit="1" customWidth="1"/>
    <col min="14582" max="14582" width="19" style="1" customWidth="1"/>
    <col min="14583" max="14583" width="24.42578125" style="1" bestFit="1" customWidth="1"/>
    <col min="14584" max="14584" width="18.7109375" style="1" bestFit="1" customWidth="1"/>
    <col min="14585" max="14585" width="18.5703125" style="1" bestFit="1" customWidth="1"/>
    <col min="14586" max="14586" width="22" style="1" bestFit="1" customWidth="1"/>
    <col min="14587" max="14587" width="9.28515625" style="1" bestFit="1" customWidth="1"/>
    <col min="14588" max="14588" width="12.140625" style="1" bestFit="1" customWidth="1"/>
    <col min="14589" max="14589" width="15.7109375" style="1" bestFit="1" customWidth="1"/>
    <col min="14590" max="14823" width="11.42578125" style="1"/>
    <col min="14824" max="14825" width="0" style="1" hidden="1" customWidth="1"/>
    <col min="14826" max="14826" width="29.5703125" style="1" bestFit="1" customWidth="1"/>
    <col min="14827" max="14827" width="28.5703125" style="1" customWidth="1"/>
    <col min="14828" max="14829" width="0" style="1" hidden="1" customWidth="1"/>
    <col min="14830" max="14830" width="21.85546875" style="1" bestFit="1" customWidth="1"/>
    <col min="14831" max="14831" width="19.28515625" style="1" bestFit="1" customWidth="1"/>
    <col min="14832" max="14832" width="16.42578125" style="1" bestFit="1" customWidth="1"/>
    <col min="14833" max="14833" width="22.85546875" style="1" bestFit="1" customWidth="1"/>
    <col min="14834" max="14834" width="18.5703125" style="1" customWidth="1"/>
    <col min="14835" max="14835" width="18.5703125" style="1" bestFit="1" customWidth="1"/>
    <col min="14836" max="14836" width="17.140625" style="1" customWidth="1"/>
    <col min="14837" max="14837" width="18.85546875" style="1" bestFit="1" customWidth="1"/>
    <col min="14838" max="14838" width="19" style="1" customWidth="1"/>
    <col min="14839" max="14839" width="24.42578125" style="1" bestFit="1" customWidth="1"/>
    <col min="14840" max="14840" width="18.7109375" style="1" bestFit="1" customWidth="1"/>
    <col min="14841" max="14841" width="18.5703125" style="1" bestFit="1" customWidth="1"/>
    <col min="14842" max="14842" width="22" style="1" bestFit="1" customWidth="1"/>
    <col min="14843" max="14843" width="9.28515625" style="1" bestFit="1" customWidth="1"/>
    <col min="14844" max="14844" width="12.140625" style="1" bestFit="1" customWidth="1"/>
    <col min="14845" max="14845" width="15.7109375" style="1" bestFit="1" customWidth="1"/>
    <col min="14846" max="15079" width="11.42578125" style="1"/>
    <col min="15080" max="15081" width="0" style="1" hidden="1" customWidth="1"/>
    <col min="15082" max="15082" width="29.5703125" style="1" bestFit="1" customWidth="1"/>
    <col min="15083" max="15083" width="28.5703125" style="1" customWidth="1"/>
    <col min="15084" max="15085" width="0" style="1" hidden="1" customWidth="1"/>
    <col min="15086" max="15086" width="21.85546875" style="1" bestFit="1" customWidth="1"/>
    <col min="15087" max="15087" width="19.28515625" style="1" bestFit="1" customWidth="1"/>
    <col min="15088" max="15088" width="16.42578125" style="1" bestFit="1" customWidth="1"/>
    <col min="15089" max="15089" width="22.85546875" style="1" bestFit="1" customWidth="1"/>
    <col min="15090" max="15090" width="18.5703125" style="1" customWidth="1"/>
    <col min="15091" max="15091" width="18.5703125" style="1" bestFit="1" customWidth="1"/>
    <col min="15092" max="15092" width="17.140625" style="1" customWidth="1"/>
    <col min="15093" max="15093" width="18.85546875" style="1" bestFit="1" customWidth="1"/>
    <col min="15094" max="15094" width="19" style="1" customWidth="1"/>
    <col min="15095" max="15095" width="24.42578125" style="1" bestFit="1" customWidth="1"/>
    <col min="15096" max="15096" width="18.7109375" style="1" bestFit="1" customWidth="1"/>
    <col min="15097" max="15097" width="18.5703125" style="1" bestFit="1" customWidth="1"/>
    <col min="15098" max="15098" width="22" style="1" bestFit="1" customWidth="1"/>
    <col min="15099" max="15099" width="9.28515625" style="1" bestFit="1" customWidth="1"/>
    <col min="15100" max="15100" width="12.140625" style="1" bestFit="1" customWidth="1"/>
    <col min="15101" max="15101" width="15.7109375" style="1" bestFit="1" customWidth="1"/>
    <col min="15102" max="15335" width="11.42578125" style="1"/>
    <col min="15336" max="15337" width="0" style="1" hidden="1" customWidth="1"/>
    <col min="15338" max="15338" width="29.5703125" style="1" bestFit="1" customWidth="1"/>
    <col min="15339" max="15339" width="28.5703125" style="1" customWidth="1"/>
    <col min="15340" max="15341" width="0" style="1" hidden="1" customWidth="1"/>
    <col min="15342" max="15342" width="21.85546875" style="1" bestFit="1" customWidth="1"/>
    <col min="15343" max="15343" width="19.28515625" style="1" bestFit="1" customWidth="1"/>
    <col min="15344" max="15344" width="16.42578125" style="1" bestFit="1" customWidth="1"/>
    <col min="15345" max="15345" width="22.85546875" style="1" bestFit="1" customWidth="1"/>
    <col min="15346" max="15346" width="18.5703125" style="1" customWidth="1"/>
    <col min="15347" max="15347" width="18.5703125" style="1" bestFit="1" customWidth="1"/>
    <col min="15348" max="15348" width="17.140625" style="1" customWidth="1"/>
    <col min="15349" max="15349" width="18.85546875" style="1" bestFit="1" customWidth="1"/>
    <col min="15350" max="15350" width="19" style="1" customWidth="1"/>
    <col min="15351" max="15351" width="24.42578125" style="1" bestFit="1" customWidth="1"/>
    <col min="15352" max="15352" width="18.7109375" style="1" bestFit="1" customWidth="1"/>
    <col min="15353" max="15353" width="18.5703125" style="1" bestFit="1" customWidth="1"/>
    <col min="15354" max="15354" width="22" style="1" bestFit="1" customWidth="1"/>
    <col min="15355" max="15355" width="9.28515625" style="1" bestFit="1" customWidth="1"/>
    <col min="15356" max="15356" width="12.140625" style="1" bestFit="1" customWidth="1"/>
    <col min="15357" max="15357" width="15.7109375" style="1" bestFit="1" customWidth="1"/>
    <col min="15358" max="15591" width="11.42578125" style="1"/>
    <col min="15592" max="15593" width="0" style="1" hidden="1" customWidth="1"/>
    <col min="15594" max="15594" width="29.5703125" style="1" bestFit="1" customWidth="1"/>
    <col min="15595" max="15595" width="28.5703125" style="1" customWidth="1"/>
    <col min="15596" max="15597" width="0" style="1" hidden="1" customWidth="1"/>
    <col min="15598" max="15598" width="21.85546875" style="1" bestFit="1" customWidth="1"/>
    <col min="15599" max="15599" width="19.28515625" style="1" bestFit="1" customWidth="1"/>
    <col min="15600" max="15600" width="16.42578125" style="1" bestFit="1" customWidth="1"/>
    <col min="15601" max="15601" width="22.85546875" style="1" bestFit="1" customWidth="1"/>
    <col min="15602" max="15602" width="18.5703125" style="1" customWidth="1"/>
    <col min="15603" max="15603" width="18.5703125" style="1" bestFit="1" customWidth="1"/>
    <col min="15604" max="15604" width="17.140625" style="1" customWidth="1"/>
    <col min="15605" max="15605" width="18.85546875" style="1" bestFit="1" customWidth="1"/>
    <col min="15606" max="15606" width="19" style="1" customWidth="1"/>
    <col min="15607" max="15607" width="24.42578125" style="1" bestFit="1" customWidth="1"/>
    <col min="15608" max="15608" width="18.7109375" style="1" bestFit="1" customWidth="1"/>
    <col min="15609" max="15609" width="18.5703125" style="1" bestFit="1" customWidth="1"/>
    <col min="15610" max="15610" width="22" style="1" bestFit="1" customWidth="1"/>
    <col min="15611" max="15611" width="9.28515625" style="1" bestFit="1" customWidth="1"/>
    <col min="15612" max="15612" width="12.140625" style="1" bestFit="1" customWidth="1"/>
    <col min="15613" max="15613" width="15.7109375" style="1" bestFit="1" customWidth="1"/>
    <col min="15614" max="15847" width="11.42578125" style="1"/>
    <col min="15848" max="15849" width="0" style="1" hidden="1" customWidth="1"/>
    <col min="15850" max="15850" width="29.5703125" style="1" bestFit="1" customWidth="1"/>
    <col min="15851" max="15851" width="28.5703125" style="1" customWidth="1"/>
    <col min="15852" max="15853" width="0" style="1" hidden="1" customWidth="1"/>
    <col min="15854" max="15854" width="21.85546875" style="1" bestFit="1" customWidth="1"/>
    <col min="15855" max="15855" width="19.28515625" style="1" bestFit="1" customWidth="1"/>
    <col min="15856" max="15856" width="16.42578125" style="1" bestFit="1" customWidth="1"/>
    <col min="15857" max="15857" width="22.85546875" style="1" bestFit="1" customWidth="1"/>
    <col min="15858" max="15858" width="18.5703125" style="1" customWidth="1"/>
    <col min="15859" max="15859" width="18.5703125" style="1" bestFit="1" customWidth="1"/>
    <col min="15860" max="15860" width="17.140625" style="1" customWidth="1"/>
    <col min="15861" max="15861" width="18.85546875" style="1" bestFit="1" customWidth="1"/>
    <col min="15862" max="15862" width="19" style="1" customWidth="1"/>
    <col min="15863" max="15863" width="24.42578125" style="1" bestFit="1" customWidth="1"/>
    <col min="15864" max="15864" width="18.7109375" style="1" bestFit="1" customWidth="1"/>
    <col min="15865" max="15865" width="18.5703125" style="1" bestFit="1" customWidth="1"/>
    <col min="15866" max="15866" width="22" style="1" bestFit="1" customWidth="1"/>
    <col min="15867" max="15867" width="9.28515625" style="1" bestFit="1" customWidth="1"/>
    <col min="15868" max="15868" width="12.140625" style="1" bestFit="1" customWidth="1"/>
    <col min="15869" max="15869" width="15.7109375" style="1" bestFit="1" customWidth="1"/>
    <col min="15870" max="16103" width="11.42578125" style="1"/>
    <col min="16104" max="16105" width="0" style="1" hidden="1" customWidth="1"/>
    <col min="16106" max="16106" width="29.5703125" style="1" bestFit="1" customWidth="1"/>
    <col min="16107" max="16107" width="28.5703125" style="1" customWidth="1"/>
    <col min="16108" max="16109" width="0" style="1" hidden="1" customWidth="1"/>
    <col min="16110" max="16110" width="21.85546875" style="1" bestFit="1" customWidth="1"/>
    <col min="16111" max="16111" width="19.28515625" style="1" bestFit="1" customWidth="1"/>
    <col min="16112" max="16112" width="16.42578125" style="1" bestFit="1" customWidth="1"/>
    <col min="16113" max="16113" width="22.85546875" style="1" bestFit="1" customWidth="1"/>
    <col min="16114" max="16114" width="18.5703125" style="1" customWidth="1"/>
    <col min="16115" max="16115" width="18.5703125" style="1" bestFit="1" customWidth="1"/>
    <col min="16116" max="16116" width="17.140625" style="1" customWidth="1"/>
    <col min="16117" max="16117" width="18.85546875" style="1" bestFit="1" customWidth="1"/>
    <col min="16118" max="16118" width="19" style="1" customWidth="1"/>
    <col min="16119" max="16119" width="24.42578125" style="1" bestFit="1" customWidth="1"/>
    <col min="16120" max="16120" width="18.7109375" style="1" bestFit="1" customWidth="1"/>
    <col min="16121" max="16121" width="18.5703125" style="1" bestFit="1" customWidth="1"/>
    <col min="16122" max="16122" width="22" style="1" bestFit="1" customWidth="1"/>
    <col min="16123" max="16123" width="9.28515625" style="1" bestFit="1" customWidth="1"/>
    <col min="16124" max="16124" width="12.140625" style="1" bestFit="1" customWidth="1"/>
    <col min="16125" max="16125" width="15.7109375" style="1" bestFit="1" customWidth="1"/>
    <col min="16126" max="16384" width="11.42578125" style="1"/>
  </cols>
  <sheetData>
    <row r="1" spans="1:39" ht="14.25" customHeight="1" x14ac:dyDescent="0.2">
      <c r="A1" s="37"/>
      <c r="B1" s="37"/>
      <c r="C1" s="37"/>
      <c r="D1" s="37"/>
      <c r="E1" s="46" t="s">
        <v>80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35"/>
      <c r="Y1" s="7" t="s">
        <v>22</v>
      </c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39" ht="12.75" customHeight="1" x14ac:dyDescent="0.2">
      <c r="A2" s="37"/>
      <c r="B2" s="37"/>
      <c r="C2" s="37"/>
      <c r="D2" s="3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35"/>
      <c r="Y2" s="43" t="s">
        <v>77</v>
      </c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ht="12.75" customHeight="1" x14ac:dyDescent="0.2">
      <c r="A3" s="37"/>
      <c r="B3" s="37"/>
      <c r="C3" s="37"/>
      <c r="D3" s="37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35"/>
      <c r="Y3" s="44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ht="12.75" customHeight="1" x14ac:dyDescent="0.2">
      <c r="A4" s="37"/>
      <c r="B4" s="37"/>
      <c r="C4" s="37"/>
      <c r="D4" s="3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6"/>
      <c r="Y4" s="45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5.75" customHeight="1" x14ac:dyDescent="0.2">
      <c r="A5" s="41" t="s">
        <v>23</v>
      </c>
      <c r="B5" s="41" t="s">
        <v>79</v>
      </c>
      <c r="C5" s="38" t="s">
        <v>56</v>
      </c>
      <c r="D5" s="41" t="s">
        <v>78</v>
      </c>
      <c r="E5" s="38" t="s">
        <v>76</v>
      </c>
      <c r="F5" s="42" t="s">
        <v>26</v>
      </c>
      <c r="G5" s="48" t="s">
        <v>28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38" t="s">
        <v>27</v>
      </c>
    </row>
    <row r="6" spans="1:39" ht="51" x14ac:dyDescent="0.2">
      <c r="A6" s="41"/>
      <c r="B6" s="41"/>
      <c r="C6" s="38"/>
      <c r="D6" s="41"/>
      <c r="E6" s="38"/>
      <c r="F6" s="42"/>
      <c r="G6" s="12" t="s">
        <v>58</v>
      </c>
      <c r="H6" s="12" t="s">
        <v>59</v>
      </c>
      <c r="I6" s="12" t="s">
        <v>60</v>
      </c>
      <c r="J6" s="12" t="s">
        <v>61</v>
      </c>
      <c r="K6" s="12" t="s">
        <v>62</v>
      </c>
      <c r="L6" s="12" t="s">
        <v>63</v>
      </c>
      <c r="M6" s="12" t="s">
        <v>64</v>
      </c>
      <c r="N6" s="12" t="s">
        <v>65</v>
      </c>
      <c r="O6" s="12" t="s">
        <v>66</v>
      </c>
      <c r="P6" s="12" t="s">
        <v>67</v>
      </c>
      <c r="Q6" s="12" t="s">
        <v>68</v>
      </c>
      <c r="R6" s="12" t="s">
        <v>69</v>
      </c>
      <c r="S6" s="12" t="s">
        <v>70</v>
      </c>
      <c r="T6" s="33" t="s">
        <v>81</v>
      </c>
      <c r="U6" s="12" t="s">
        <v>73</v>
      </c>
      <c r="V6" s="12" t="s">
        <v>71</v>
      </c>
      <c r="W6" s="12" t="s">
        <v>72</v>
      </c>
      <c r="X6" s="34" t="s">
        <v>82</v>
      </c>
      <c r="Y6" s="38"/>
    </row>
    <row r="7" spans="1:39" ht="25.5" x14ac:dyDescent="0.2">
      <c r="A7" s="65">
        <v>1</v>
      </c>
      <c r="B7" s="39" t="s">
        <v>24</v>
      </c>
      <c r="C7" s="59" t="s">
        <v>33</v>
      </c>
      <c r="D7" s="13" t="s">
        <v>21</v>
      </c>
      <c r="E7" s="20" t="s">
        <v>33</v>
      </c>
      <c r="F7" s="14">
        <f t="shared" ref="F7:F17" si="0">SUM(G7:W7)</f>
        <v>44780825980</v>
      </c>
      <c r="G7" s="15">
        <f>44986641686-2055799232</f>
        <v>42930842454</v>
      </c>
      <c r="H7" s="15">
        <v>1849983526</v>
      </c>
      <c r="I7" s="15"/>
      <c r="J7" s="16"/>
      <c r="K7" s="17"/>
      <c r="L7" s="18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9"/>
    </row>
    <row r="8" spans="1:39" ht="38.25" x14ac:dyDescent="0.2">
      <c r="A8" s="65"/>
      <c r="B8" s="39"/>
      <c r="C8" s="60"/>
      <c r="D8" s="13" t="s">
        <v>20</v>
      </c>
      <c r="E8" s="20" t="s">
        <v>33</v>
      </c>
      <c r="F8" s="14">
        <f t="shared" si="0"/>
        <v>26632420580</v>
      </c>
      <c r="G8" s="15">
        <v>2055799232</v>
      </c>
      <c r="H8" s="15">
        <v>256621713</v>
      </c>
      <c r="I8" s="15">
        <v>24319999635</v>
      </c>
      <c r="J8" s="16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9"/>
    </row>
    <row r="9" spans="1:39" ht="38.25" x14ac:dyDescent="0.2">
      <c r="A9" s="65"/>
      <c r="B9" s="39"/>
      <c r="C9" s="60"/>
      <c r="D9" s="13" t="s">
        <v>0</v>
      </c>
      <c r="E9" s="27" t="s">
        <v>34</v>
      </c>
      <c r="F9" s="14">
        <f t="shared" si="0"/>
        <v>313301335</v>
      </c>
      <c r="G9" s="13"/>
      <c r="H9" s="13"/>
      <c r="I9" s="13"/>
      <c r="J9" s="15">
        <v>313301335</v>
      </c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9"/>
    </row>
    <row r="10" spans="1:39" ht="38.25" x14ac:dyDescent="0.2">
      <c r="A10" s="65"/>
      <c r="B10" s="39"/>
      <c r="C10" s="60"/>
      <c r="D10" s="13" t="s">
        <v>1</v>
      </c>
      <c r="E10" s="28" t="s">
        <v>35</v>
      </c>
      <c r="F10" s="14">
        <f t="shared" si="0"/>
        <v>587400000</v>
      </c>
      <c r="G10" s="13"/>
      <c r="H10" s="13"/>
      <c r="I10" s="13"/>
      <c r="J10" s="15">
        <v>180000000</v>
      </c>
      <c r="K10" s="15">
        <v>107400000</v>
      </c>
      <c r="L10" s="18"/>
      <c r="M10" s="17"/>
      <c r="N10" s="17"/>
      <c r="O10" s="17"/>
      <c r="P10" s="17"/>
      <c r="Q10" s="17"/>
      <c r="R10" s="17"/>
      <c r="S10" s="17"/>
      <c r="T10" s="10">
        <v>300000000</v>
      </c>
      <c r="U10" s="17"/>
      <c r="V10" s="17"/>
      <c r="W10" s="17"/>
      <c r="X10" s="17"/>
      <c r="Y10" s="9"/>
    </row>
    <row r="11" spans="1:39" ht="38.25" x14ac:dyDescent="0.2">
      <c r="A11" s="65"/>
      <c r="B11" s="39"/>
      <c r="C11" s="60"/>
      <c r="D11" s="13" t="s">
        <v>2</v>
      </c>
      <c r="E11" s="28" t="s">
        <v>46</v>
      </c>
      <c r="F11" s="14">
        <f t="shared" si="0"/>
        <v>350000000</v>
      </c>
      <c r="G11" s="13"/>
      <c r="H11" s="13"/>
      <c r="I11" s="13"/>
      <c r="J11" s="15"/>
      <c r="K11" s="15">
        <v>350000000</v>
      </c>
      <c r="L11" s="18"/>
      <c r="M11" s="17"/>
      <c r="N11" s="17"/>
      <c r="O11" s="17"/>
      <c r="P11" s="17"/>
      <c r="Q11" s="17"/>
      <c r="R11" s="17"/>
      <c r="S11" s="17"/>
      <c r="T11" s="10"/>
      <c r="U11" s="17"/>
      <c r="V11" s="17"/>
      <c r="W11" s="17"/>
      <c r="X11" s="17"/>
      <c r="Y11" s="9"/>
    </row>
    <row r="12" spans="1:39" ht="38.25" x14ac:dyDescent="0.2">
      <c r="A12" s="65"/>
      <c r="B12" s="39"/>
      <c r="C12" s="60"/>
      <c r="D12" s="13" t="s">
        <v>3</v>
      </c>
      <c r="E12" s="29" t="s">
        <v>37</v>
      </c>
      <c r="F12" s="14">
        <f t="shared" si="0"/>
        <v>150296112</v>
      </c>
      <c r="G12" s="13"/>
      <c r="H12" s="13"/>
      <c r="I12" s="13"/>
      <c r="J12" s="15">
        <f>150296379-267</f>
        <v>150296112</v>
      </c>
      <c r="K12" s="17"/>
      <c r="L12" s="18"/>
      <c r="M12" s="17"/>
      <c r="N12" s="17"/>
      <c r="O12" s="17"/>
      <c r="P12" s="17"/>
      <c r="Q12" s="17"/>
      <c r="R12" s="17"/>
      <c r="S12" s="17"/>
      <c r="T12" s="10"/>
      <c r="U12" s="17"/>
      <c r="V12" s="17"/>
      <c r="W12" s="17"/>
      <c r="X12" s="17"/>
      <c r="Y12" s="9"/>
    </row>
    <row r="13" spans="1:39" ht="25.5" x14ac:dyDescent="0.2">
      <c r="A13" s="65"/>
      <c r="B13" s="39"/>
      <c r="C13" s="60"/>
      <c r="D13" s="13" t="s">
        <v>4</v>
      </c>
      <c r="E13" s="26" t="s">
        <v>33</v>
      </c>
      <c r="F13" s="14">
        <f t="shared" si="0"/>
        <v>536340649</v>
      </c>
      <c r="G13" s="13"/>
      <c r="H13" s="13"/>
      <c r="I13" s="13"/>
      <c r="J13" s="15">
        <v>536340649</v>
      </c>
      <c r="K13" s="17"/>
      <c r="L13" s="18"/>
      <c r="M13" s="17"/>
      <c r="N13" s="17"/>
      <c r="O13" s="17"/>
      <c r="P13" s="17"/>
      <c r="Q13" s="17"/>
      <c r="R13" s="17"/>
      <c r="S13" s="17"/>
      <c r="T13" s="10"/>
      <c r="U13" s="17"/>
      <c r="V13" s="17"/>
      <c r="W13" s="17"/>
      <c r="X13" s="17"/>
      <c r="Y13" s="9"/>
    </row>
    <row r="14" spans="1:39" ht="51" x14ac:dyDescent="0.2">
      <c r="A14" s="65"/>
      <c r="B14" s="39"/>
      <c r="C14" s="60"/>
      <c r="D14" s="13" t="s">
        <v>5</v>
      </c>
      <c r="E14" s="26" t="s">
        <v>38</v>
      </c>
      <c r="F14" s="14">
        <f t="shared" si="0"/>
        <v>454913719</v>
      </c>
      <c r="G14" s="13"/>
      <c r="H14" s="13"/>
      <c r="I14" s="13"/>
      <c r="J14" s="15">
        <v>124913719</v>
      </c>
      <c r="K14" s="17"/>
      <c r="L14" s="18"/>
      <c r="M14" s="17"/>
      <c r="N14" s="17"/>
      <c r="O14" s="17"/>
      <c r="P14" s="17"/>
      <c r="Q14" s="17"/>
      <c r="R14" s="17"/>
      <c r="S14" s="17"/>
      <c r="T14" s="10">
        <v>330000000</v>
      </c>
      <c r="U14" s="17"/>
      <c r="V14" s="17"/>
      <c r="W14" s="17"/>
      <c r="X14" s="17"/>
      <c r="Y14" s="9"/>
    </row>
    <row r="15" spans="1:39" ht="63.75" x14ac:dyDescent="0.2">
      <c r="A15" s="65"/>
      <c r="B15" s="39"/>
      <c r="C15" s="60"/>
      <c r="D15" s="19" t="s">
        <v>29</v>
      </c>
      <c r="E15" s="29" t="s">
        <v>39</v>
      </c>
      <c r="F15" s="14">
        <f t="shared" si="0"/>
        <v>100002000</v>
      </c>
      <c r="G15" s="19"/>
      <c r="H15" s="19"/>
      <c r="I15" s="19"/>
      <c r="J15" s="16"/>
      <c r="K15" s="20">
        <v>100000000</v>
      </c>
      <c r="L15" s="15"/>
      <c r="M15" s="17"/>
      <c r="N15" s="17"/>
      <c r="O15" s="17"/>
      <c r="P15" s="17"/>
      <c r="Q15" s="17"/>
      <c r="R15" s="17"/>
      <c r="S15" s="17"/>
      <c r="T15" s="10"/>
      <c r="U15" s="17"/>
      <c r="V15" s="17">
        <v>1000</v>
      </c>
      <c r="W15" s="17">
        <v>1000</v>
      </c>
      <c r="X15" s="17"/>
      <c r="Y15" s="9"/>
    </row>
    <row r="16" spans="1:39" ht="25.5" x14ac:dyDescent="0.2">
      <c r="A16" s="65"/>
      <c r="B16" s="39"/>
      <c r="C16" s="60"/>
      <c r="D16" s="13" t="s">
        <v>6</v>
      </c>
      <c r="E16" s="29" t="s">
        <v>40</v>
      </c>
      <c r="F16" s="14">
        <f t="shared" si="0"/>
        <v>1977603625</v>
      </c>
      <c r="G16" s="13"/>
      <c r="H16" s="13"/>
      <c r="I16" s="13"/>
      <c r="J16" s="16">
        <v>1698363625</v>
      </c>
      <c r="K16" s="20">
        <v>279240000</v>
      </c>
      <c r="L16" s="18"/>
      <c r="M16" s="17"/>
      <c r="N16" s="17"/>
      <c r="O16" s="17"/>
      <c r="P16" s="17"/>
      <c r="Q16" s="17"/>
      <c r="R16" s="17"/>
      <c r="S16" s="17"/>
      <c r="T16" s="10"/>
      <c r="U16" s="17"/>
      <c r="V16" s="17"/>
      <c r="W16" s="17"/>
      <c r="X16" s="17"/>
      <c r="Y16" s="9"/>
    </row>
    <row r="17" spans="1:25" ht="63.75" x14ac:dyDescent="0.2">
      <c r="A17" s="65"/>
      <c r="B17" s="39"/>
      <c r="C17" s="60"/>
      <c r="D17" s="57" t="s">
        <v>7</v>
      </c>
      <c r="E17" s="20" t="s">
        <v>43</v>
      </c>
      <c r="F17" s="14">
        <f t="shared" si="0"/>
        <v>231670590</v>
      </c>
      <c r="G17" s="13"/>
      <c r="H17" s="13"/>
      <c r="I17" s="13"/>
      <c r="J17" s="15">
        <v>231670590</v>
      </c>
      <c r="K17" s="17"/>
      <c r="L17" s="18"/>
      <c r="M17" s="17"/>
      <c r="N17" s="17"/>
      <c r="O17" s="17"/>
      <c r="P17" s="17"/>
      <c r="Q17" s="17"/>
      <c r="R17" s="17"/>
      <c r="S17" s="17"/>
      <c r="T17" s="10"/>
      <c r="U17" s="17"/>
      <c r="V17" s="17"/>
      <c r="W17" s="17"/>
      <c r="X17" s="17"/>
      <c r="Y17" s="9"/>
    </row>
    <row r="18" spans="1:25" ht="25.5" x14ac:dyDescent="0.2">
      <c r="A18" s="65"/>
      <c r="B18" s="39"/>
      <c r="C18" s="60"/>
      <c r="D18" s="58"/>
      <c r="E18" s="20" t="s">
        <v>42</v>
      </c>
      <c r="F18" s="14">
        <v>200000000</v>
      </c>
      <c r="G18" s="13"/>
      <c r="H18" s="13"/>
      <c r="I18" s="13"/>
      <c r="J18" s="15">
        <v>200000000</v>
      </c>
      <c r="K18" s="17"/>
      <c r="L18" s="18"/>
      <c r="M18" s="17"/>
      <c r="N18" s="17"/>
      <c r="O18" s="17"/>
      <c r="P18" s="17"/>
      <c r="Q18" s="17"/>
      <c r="R18" s="17"/>
      <c r="S18" s="17"/>
      <c r="T18" s="10"/>
      <c r="U18" s="17"/>
      <c r="V18" s="17"/>
      <c r="W18" s="17"/>
      <c r="X18" s="17"/>
      <c r="Y18" s="9"/>
    </row>
    <row r="19" spans="1:25" ht="25.5" x14ac:dyDescent="0.2">
      <c r="A19" s="65"/>
      <c r="B19" s="39"/>
      <c r="C19" s="60"/>
      <c r="D19" s="13" t="s">
        <v>8</v>
      </c>
      <c r="E19" s="20" t="s">
        <v>41</v>
      </c>
      <c r="F19" s="14">
        <f>SUM(G19:W19)</f>
        <v>20000000000</v>
      </c>
      <c r="G19" s="13"/>
      <c r="H19" s="13"/>
      <c r="I19" s="13"/>
      <c r="J19" s="15"/>
      <c r="K19" s="17"/>
      <c r="L19" s="18"/>
      <c r="M19" s="17"/>
      <c r="N19" s="17"/>
      <c r="O19" s="17"/>
      <c r="P19" s="17"/>
      <c r="Q19" s="17"/>
      <c r="R19" s="17"/>
      <c r="S19" s="15">
        <v>20000000000</v>
      </c>
      <c r="T19" s="15"/>
      <c r="U19" s="17"/>
      <c r="V19" s="17"/>
      <c r="W19" s="17"/>
      <c r="X19" s="17"/>
      <c r="Y19" s="9"/>
    </row>
    <row r="20" spans="1:25" x14ac:dyDescent="0.2">
      <c r="A20" s="65"/>
      <c r="B20" s="39"/>
      <c r="C20" s="60"/>
      <c r="D20" s="13" t="s">
        <v>31</v>
      </c>
      <c r="E20" s="26" t="s">
        <v>44</v>
      </c>
      <c r="F20" s="14">
        <f>SUM(G20:W20)</f>
        <v>900000000</v>
      </c>
      <c r="G20" s="13"/>
      <c r="H20" s="13"/>
      <c r="I20" s="13"/>
      <c r="J20" s="15"/>
      <c r="K20" s="17"/>
      <c r="L20" s="18"/>
      <c r="M20" s="15">
        <f>600000000+300000000</f>
        <v>900000000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9"/>
    </row>
    <row r="21" spans="1:25" x14ac:dyDescent="0.2">
      <c r="A21" s="65"/>
      <c r="B21" s="39"/>
      <c r="C21" s="60"/>
      <c r="D21" s="13" t="s">
        <v>9</v>
      </c>
      <c r="E21" s="26" t="s">
        <v>45</v>
      </c>
      <c r="F21" s="14">
        <f>SUM(G21:W21)</f>
        <v>300000000</v>
      </c>
      <c r="G21" s="13"/>
      <c r="H21" s="13"/>
      <c r="I21" s="13"/>
      <c r="J21" s="15"/>
      <c r="K21" s="17"/>
      <c r="L21" s="18"/>
      <c r="M21" s="15">
        <f>600000000-300000000</f>
        <v>300000000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9"/>
    </row>
    <row r="22" spans="1:25" ht="38.25" x14ac:dyDescent="0.2">
      <c r="A22" s="65"/>
      <c r="B22" s="39"/>
      <c r="C22" s="61"/>
      <c r="D22" s="19" t="s">
        <v>10</v>
      </c>
      <c r="E22" s="20" t="s">
        <v>36</v>
      </c>
      <c r="F22" s="14">
        <f>SUM(G22:W22)</f>
        <v>535551970</v>
      </c>
      <c r="G22" s="19"/>
      <c r="H22" s="19"/>
      <c r="I22" s="19"/>
      <c r="J22" s="15">
        <v>263351970</v>
      </c>
      <c r="K22" s="15">
        <v>272200000</v>
      </c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9"/>
    </row>
    <row r="23" spans="1:25" ht="26.25" customHeight="1" x14ac:dyDescent="0.2">
      <c r="A23" s="54" t="s">
        <v>74</v>
      </c>
      <c r="B23" s="55"/>
      <c r="C23" s="55"/>
      <c r="D23" s="55"/>
      <c r="E23" s="56"/>
      <c r="F23" s="31">
        <f>SUM(F7:F22)</f>
        <v>98050326560</v>
      </c>
      <c r="G23" s="31">
        <f t="shared" ref="G23:W23" si="1">SUM(G7:G22)</f>
        <v>44986641686</v>
      </c>
      <c r="H23" s="31">
        <f t="shared" si="1"/>
        <v>2106605239</v>
      </c>
      <c r="I23" s="31">
        <f t="shared" si="1"/>
        <v>24319999635</v>
      </c>
      <c r="J23" s="31">
        <f t="shared" si="1"/>
        <v>3698238000</v>
      </c>
      <c r="K23" s="31">
        <f t="shared" si="1"/>
        <v>1108840000</v>
      </c>
      <c r="L23" s="31">
        <f t="shared" si="1"/>
        <v>0</v>
      </c>
      <c r="M23" s="31">
        <f t="shared" si="1"/>
        <v>1200000000</v>
      </c>
      <c r="N23" s="31">
        <f t="shared" si="1"/>
        <v>0</v>
      </c>
      <c r="O23" s="31">
        <f t="shared" si="1"/>
        <v>0</v>
      </c>
      <c r="P23" s="31"/>
      <c r="Q23" s="31"/>
      <c r="R23" s="31">
        <f t="shared" si="1"/>
        <v>0</v>
      </c>
      <c r="S23" s="31">
        <f t="shared" si="1"/>
        <v>20000000000</v>
      </c>
      <c r="T23" s="31">
        <f t="shared" si="1"/>
        <v>630000000</v>
      </c>
      <c r="U23" s="31">
        <f t="shared" si="1"/>
        <v>0</v>
      </c>
      <c r="V23" s="31">
        <f t="shared" si="1"/>
        <v>1000</v>
      </c>
      <c r="W23" s="31">
        <f t="shared" si="1"/>
        <v>1000</v>
      </c>
      <c r="X23" s="31"/>
      <c r="Y23" s="32"/>
    </row>
    <row r="24" spans="1:25" ht="38.25" x14ac:dyDescent="0.2">
      <c r="A24" s="65">
        <v>2</v>
      </c>
      <c r="B24" s="40" t="s">
        <v>25</v>
      </c>
      <c r="C24" s="62" t="s">
        <v>57</v>
      </c>
      <c r="D24" s="13" t="s">
        <v>11</v>
      </c>
      <c r="E24" s="20" t="s">
        <v>47</v>
      </c>
      <c r="F24" s="14">
        <f t="shared" ref="F24:F33" si="2">SUM(G24:W24)</f>
        <v>267163750</v>
      </c>
      <c r="G24" s="13"/>
      <c r="H24" s="13"/>
      <c r="I24" s="13"/>
      <c r="J24" s="15"/>
      <c r="K24" s="17"/>
      <c r="L24" s="18"/>
      <c r="M24" s="17"/>
      <c r="N24" s="15">
        <f>1068655000/4</f>
        <v>267163750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9"/>
    </row>
    <row r="25" spans="1:25" ht="25.5" x14ac:dyDescent="0.2">
      <c r="A25" s="65"/>
      <c r="B25" s="40"/>
      <c r="C25" s="63"/>
      <c r="D25" s="13" t="s">
        <v>12</v>
      </c>
      <c r="E25" s="20" t="s">
        <v>48</v>
      </c>
      <c r="F25" s="14">
        <f t="shared" si="2"/>
        <v>267163750</v>
      </c>
      <c r="G25" s="13"/>
      <c r="H25" s="13"/>
      <c r="I25" s="13"/>
      <c r="J25" s="15"/>
      <c r="K25" s="17"/>
      <c r="L25" s="18"/>
      <c r="M25" s="17"/>
      <c r="N25" s="15">
        <f>1068655000/4</f>
        <v>267163750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9"/>
    </row>
    <row r="26" spans="1:25" ht="25.5" x14ac:dyDescent="0.2">
      <c r="A26" s="65"/>
      <c r="B26" s="40"/>
      <c r="C26" s="63"/>
      <c r="D26" s="13" t="s">
        <v>13</v>
      </c>
      <c r="E26" s="20" t="s">
        <v>49</v>
      </c>
      <c r="F26" s="14">
        <f t="shared" si="2"/>
        <v>2134721520</v>
      </c>
      <c r="G26" s="13"/>
      <c r="H26" s="13"/>
      <c r="I26" s="13"/>
      <c r="J26" s="15">
        <f>1094845628-70000000+175548392</f>
        <v>1200394020</v>
      </c>
      <c r="K26" s="17"/>
      <c r="L26" s="18"/>
      <c r="M26" s="17"/>
      <c r="N26" s="21">
        <f>1068655000/2</f>
        <v>534327500</v>
      </c>
      <c r="O26" s="17"/>
      <c r="P26" s="17"/>
      <c r="Q26" s="17"/>
      <c r="R26" s="17"/>
      <c r="S26" s="17"/>
      <c r="T26" s="10">
        <v>400000000</v>
      </c>
      <c r="U26" s="17"/>
      <c r="V26" s="17"/>
      <c r="W26" s="17"/>
      <c r="X26" s="17"/>
      <c r="Y26" s="9"/>
    </row>
    <row r="27" spans="1:25" ht="25.5" x14ac:dyDescent="0.2">
      <c r="A27" s="65"/>
      <c r="B27" s="40"/>
      <c r="C27" s="63"/>
      <c r="D27" s="19" t="s">
        <v>14</v>
      </c>
      <c r="E27" s="20" t="s">
        <v>50</v>
      </c>
      <c r="F27" s="14">
        <f t="shared" si="2"/>
        <v>2163154000</v>
      </c>
      <c r="G27" s="13"/>
      <c r="H27" s="13"/>
      <c r="I27" s="13"/>
      <c r="J27" s="15"/>
      <c r="K27" s="17"/>
      <c r="L27" s="18"/>
      <c r="M27" s="17"/>
      <c r="N27" s="17"/>
      <c r="O27" s="10">
        <v>1888352000</v>
      </c>
      <c r="P27" s="10">
        <v>39529000</v>
      </c>
      <c r="Q27" s="10">
        <v>235272000</v>
      </c>
      <c r="R27" s="11">
        <v>1000</v>
      </c>
      <c r="S27" s="17"/>
      <c r="T27" s="10"/>
      <c r="U27" s="17"/>
      <c r="V27" s="17"/>
      <c r="W27" s="17"/>
      <c r="X27" s="17"/>
      <c r="Y27" s="9"/>
    </row>
    <row r="28" spans="1:25" ht="25.5" x14ac:dyDescent="0.2">
      <c r="A28" s="65"/>
      <c r="B28" s="40"/>
      <c r="C28" s="63"/>
      <c r="D28" s="13" t="s">
        <v>15</v>
      </c>
      <c r="E28" s="20" t="s">
        <v>51</v>
      </c>
      <c r="F28" s="14">
        <f t="shared" si="2"/>
        <v>2771063701</v>
      </c>
      <c r="G28" s="13"/>
      <c r="H28" s="13"/>
      <c r="I28" s="13"/>
      <c r="J28" s="15">
        <f>2108383552-175548392-295708272</f>
        <v>1637126888</v>
      </c>
      <c r="K28" s="17">
        <f>260000000+295708272</f>
        <v>555708272</v>
      </c>
      <c r="L28" s="18"/>
      <c r="M28" s="17"/>
      <c r="N28" s="17"/>
      <c r="O28" s="17"/>
      <c r="P28" s="17"/>
      <c r="Q28" s="17"/>
      <c r="R28" s="17"/>
      <c r="S28" s="17"/>
      <c r="T28" s="10">
        <v>578227541</v>
      </c>
      <c r="U28" s="17">
        <v>1000</v>
      </c>
      <c r="V28" s="17"/>
      <c r="W28" s="17"/>
      <c r="X28" s="17"/>
      <c r="Y28" s="9"/>
    </row>
    <row r="29" spans="1:25" ht="25.5" x14ac:dyDescent="0.2">
      <c r="A29" s="65"/>
      <c r="B29" s="40"/>
      <c r="C29" s="63"/>
      <c r="D29" s="13" t="s">
        <v>16</v>
      </c>
      <c r="E29" s="30" t="s">
        <v>52</v>
      </c>
      <c r="F29" s="14">
        <f t="shared" si="2"/>
        <v>280000000</v>
      </c>
      <c r="G29" s="13"/>
      <c r="H29" s="13"/>
      <c r="I29" s="13"/>
      <c r="J29" s="15">
        <f>210000000+70000000</f>
        <v>280000000</v>
      </c>
      <c r="K29" s="17"/>
      <c r="L29" s="18"/>
      <c r="M29" s="17"/>
      <c r="N29" s="17"/>
      <c r="O29" s="17"/>
      <c r="P29" s="17"/>
      <c r="Q29" s="17"/>
      <c r="R29" s="17"/>
      <c r="S29" s="17"/>
      <c r="T29" s="10"/>
      <c r="U29" s="17"/>
      <c r="V29" s="17"/>
      <c r="W29" s="17"/>
      <c r="X29" s="17"/>
      <c r="Y29" s="9"/>
    </row>
    <row r="30" spans="1:25" ht="38.25" x14ac:dyDescent="0.2">
      <c r="A30" s="65"/>
      <c r="B30" s="40"/>
      <c r="C30" s="63"/>
      <c r="D30" s="13" t="s">
        <v>17</v>
      </c>
      <c r="E30" s="30" t="s">
        <v>52</v>
      </c>
      <c r="F30" s="14">
        <f>SUM(G30:X30)</f>
        <v>8850356752</v>
      </c>
      <c r="G30" s="22"/>
      <c r="H30" s="22"/>
      <c r="I30" s="22"/>
      <c r="J30" s="15"/>
      <c r="K30" s="15">
        <f>1260690478+386427906-260000000-295708272</f>
        <v>1091410112</v>
      </c>
      <c r="L30" s="15">
        <v>1013035000</v>
      </c>
      <c r="M30" s="17"/>
      <c r="N30" s="17"/>
      <c r="O30" s="17"/>
      <c r="P30" s="17"/>
      <c r="Q30" s="17"/>
      <c r="R30" s="17"/>
      <c r="S30" s="17"/>
      <c r="T30" s="10">
        <v>1500000000</v>
      </c>
      <c r="U30" s="17"/>
      <c r="V30" s="17"/>
      <c r="W30" s="17"/>
      <c r="X30" s="10">
        <v>5245911640</v>
      </c>
      <c r="Y30" s="9"/>
    </row>
    <row r="31" spans="1:25" ht="38.25" x14ac:dyDescent="0.2">
      <c r="A31" s="65"/>
      <c r="B31" s="40"/>
      <c r="C31" s="63"/>
      <c r="D31" s="13" t="s">
        <v>18</v>
      </c>
      <c r="E31" s="30" t="s">
        <v>53</v>
      </c>
      <c r="F31" s="14">
        <f t="shared" si="2"/>
        <v>2990983400</v>
      </c>
      <c r="G31" s="13"/>
      <c r="H31" s="13"/>
      <c r="I31" s="13"/>
      <c r="J31" s="11">
        <f>676467873+1800000000+465+268+295708272</f>
        <v>2772176878</v>
      </c>
      <c r="K31" s="11">
        <f>145167429+73639187-94</f>
        <v>218806522</v>
      </c>
      <c r="L31" s="15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9"/>
    </row>
    <row r="32" spans="1:25" ht="38.25" x14ac:dyDescent="0.2">
      <c r="A32" s="65"/>
      <c r="B32" s="40"/>
      <c r="C32" s="63"/>
      <c r="D32" s="13" t="s">
        <v>30</v>
      </c>
      <c r="E32" s="30" t="s">
        <v>54</v>
      </c>
      <c r="F32" s="14">
        <f t="shared" si="2"/>
        <v>150000000</v>
      </c>
      <c r="G32" s="13"/>
      <c r="H32" s="13"/>
      <c r="I32" s="13"/>
      <c r="J32" s="15">
        <v>150000000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9"/>
    </row>
    <row r="33" spans="1:16125" ht="25.5" x14ac:dyDescent="0.2">
      <c r="A33" s="65"/>
      <c r="B33" s="40"/>
      <c r="C33" s="64"/>
      <c r="D33" s="13" t="s">
        <v>19</v>
      </c>
      <c r="E33" s="30" t="s">
        <v>55</v>
      </c>
      <c r="F33" s="14">
        <f t="shared" si="2"/>
        <v>118042214</v>
      </c>
      <c r="G33" s="13"/>
      <c r="H33" s="13"/>
      <c r="I33" s="13"/>
      <c r="J33" s="23">
        <v>118042214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9"/>
    </row>
    <row r="34" spans="1:16125" ht="26.25" customHeight="1" x14ac:dyDescent="0.2">
      <c r="A34" s="54" t="s">
        <v>75</v>
      </c>
      <c r="B34" s="55"/>
      <c r="C34" s="55"/>
      <c r="D34" s="55"/>
      <c r="E34" s="56"/>
      <c r="F34" s="31">
        <f>SUM(F24:F33)</f>
        <v>19992649087</v>
      </c>
      <c r="G34" s="31">
        <f t="shared" ref="G34:X34" si="3">SUM(G24:G33)</f>
        <v>0</v>
      </c>
      <c r="H34" s="31">
        <f t="shared" si="3"/>
        <v>0</v>
      </c>
      <c r="I34" s="31">
        <f t="shared" si="3"/>
        <v>0</v>
      </c>
      <c r="J34" s="31">
        <f t="shared" si="3"/>
        <v>6157740000</v>
      </c>
      <c r="K34" s="31">
        <f t="shared" si="3"/>
        <v>1865924906</v>
      </c>
      <c r="L34" s="31">
        <f t="shared" si="3"/>
        <v>1013035000</v>
      </c>
      <c r="M34" s="31">
        <f t="shared" si="3"/>
        <v>0</v>
      </c>
      <c r="N34" s="31">
        <f t="shared" si="3"/>
        <v>1068655000</v>
      </c>
      <c r="O34" s="31">
        <f t="shared" si="3"/>
        <v>1888352000</v>
      </c>
      <c r="P34" s="31">
        <f t="shared" ref="P34:Q34" si="4">SUM(P24:P33)</f>
        <v>39529000</v>
      </c>
      <c r="Q34" s="31">
        <f t="shared" si="4"/>
        <v>235272000</v>
      </c>
      <c r="R34" s="31">
        <f t="shared" si="3"/>
        <v>1000</v>
      </c>
      <c r="S34" s="31">
        <f t="shared" si="3"/>
        <v>0</v>
      </c>
      <c r="T34" s="31">
        <f t="shared" si="3"/>
        <v>2478227541</v>
      </c>
      <c r="U34" s="31">
        <f t="shared" si="3"/>
        <v>1000</v>
      </c>
      <c r="V34" s="31">
        <f t="shared" si="3"/>
        <v>0</v>
      </c>
      <c r="W34" s="31">
        <f t="shared" si="3"/>
        <v>0</v>
      </c>
      <c r="X34" s="31">
        <f t="shared" si="3"/>
        <v>5245911640</v>
      </c>
      <c r="Y34" s="32"/>
    </row>
    <row r="35" spans="1:16125" ht="26.25" customHeight="1" x14ac:dyDescent="0.2">
      <c r="A35" s="51" t="s">
        <v>32</v>
      </c>
      <c r="B35" s="52"/>
      <c r="C35" s="52"/>
      <c r="D35" s="52"/>
      <c r="E35" s="53"/>
      <c r="F35" s="24">
        <f>SUM(F7:F34)/2</f>
        <v>118042975647</v>
      </c>
      <c r="G35" s="25">
        <f>SUM(G7:G34)/2</f>
        <v>44986641686</v>
      </c>
      <c r="H35" s="25">
        <f>SUM(H7:H34)/2</f>
        <v>2106605239</v>
      </c>
      <c r="I35" s="25">
        <f>SUM(I7:I34)/2</f>
        <v>24319999635</v>
      </c>
      <c r="J35" s="25">
        <f t="shared" ref="J35:X35" si="5">SUM(J7:J34)/2</f>
        <v>9855978000</v>
      </c>
      <c r="K35" s="25">
        <f t="shared" si="5"/>
        <v>2974764906</v>
      </c>
      <c r="L35" s="25">
        <f t="shared" si="5"/>
        <v>1013035000</v>
      </c>
      <c r="M35" s="25">
        <f t="shared" si="5"/>
        <v>1200000000</v>
      </c>
      <c r="N35" s="25">
        <f t="shared" si="5"/>
        <v>1068655000</v>
      </c>
      <c r="O35" s="25">
        <f t="shared" si="5"/>
        <v>1888352000</v>
      </c>
      <c r="P35" s="25">
        <f t="shared" ref="P35:Q35" si="6">SUM(P7:P34)/2</f>
        <v>39529000</v>
      </c>
      <c r="Q35" s="25">
        <f t="shared" si="6"/>
        <v>235272000</v>
      </c>
      <c r="R35" s="25">
        <f t="shared" si="5"/>
        <v>1000</v>
      </c>
      <c r="S35" s="25">
        <f t="shared" si="5"/>
        <v>20000000000</v>
      </c>
      <c r="T35" s="25">
        <f t="shared" si="5"/>
        <v>3108227541</v>
      </c>
      <c r="U35" s="25">
        <f t="shared" si="5"/>
        <v>1000</v>
      </c>
      <c r="V35" s="25">
        <f t="shared" si="5"/>
        <v>1000</v>
      </c>
      <c r="W35" s="25">
        <f t="shared" si="5"/>
        <v>1000</v>
      </c>
      <c r="X35" s="25">
        <f t="shared" si="5"/>
        <v>5245911640</v>
      </c>
      <c r="Y35" s="9"/>
    </row>
    <row r="36" spans="1:16125" ht="15" x14ac:dyDescent="0.2"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16125" s="5" customFormat="1" x14ac:dyDescent="0.2">
      <c r="D37" s="4"/>
      <c r="E37" s="4"/>
      <c r="F37" s="4"/>
      <c r="G37" s="4"/>
      <c r="H37" s="4"/>
      <c r="I37" s="4"/>
      <c r="K37" s="6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</row>
  </sheetData>
  <autoFilter ref="D6:Y35"/>
  <mergeCells count="21">
    <mergeCell ref="A35:E35"/>
    <mergeCell ref="A34:E34"/>
    <mergeCell ref="A23:E23"/>
    <mergeCell ref="D17:D18"/>
    <mergeCell ref="C7:C22"/>
    <mergeCell ref="C24:C33"/>
    <mergeCell ref="A7:A22"/>
    <mergeCell ref="A24:A33"/>
    <mergeCell ref="A1:D4"/>
    <mergeCell ref="Y5:Y6"/>
    <mergeCell ref="B7:B22"/>
    <mergeCell ref="B24:B33"/>
    <mergeCell ref="C5:C6"/>
    <mergeCell ref="D5:D6"/>
    <mergeCell ref="E5:E6"/>
    <mergeCell ref="F5:F6"/>
    <mergeCell ref="A5:A6"/>
    <mergeCell ref="B5:B6"/>
    <mergeCell ref="Y2:Y4"/>
    <mergeCell ref="E1:W4"/>
    <mergeCell ref="G5:X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9" fitToHeight="0" orientation="landscape" r:id="rId1"/>
  <ignoredErrors>
    <ignoredError sqref="F23 F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2025</vt:lpstr>
      <vt:lpstr>'POAI 2025'!Área_de_impresión</vt:lpstr>
      <vt:lpstr>'POAI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Tamayo Arango</dc:creator>
  <cp:lastModifiedBy>Margarita Maria Tamayo Arango</cp:lastModifiedBy>
  <cp:lastPrinted>2025-05-07T21:05:45Z</cp:lastPrinted>
  <dcterms:created xsi:type="dcterms:W3CDTF">2024-12-30T20:16:38Z</dcterms:created>
  <dcterms:modified xsi:type="dcterms:W3CDTF">2025-05-08T01:02:18Z</dcterms:modified>
</cp:coreProperties>
</file>