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codeName="ThisWorkbook" defaultThemeVersion="124226"/>
  <mc:AlternateContent xmlns:mc="http://schemas.openxmlformats.org/markup-compatibility/2006">
    <mc:Choice Requires="x15">
      <x15ac:absPath xmlns:x15ac="http://schemas.microsoft.com/office/spreadsheetml/2010/11/ac" url="G:\Mi unidad\A JOHN JAIRO\RIESGOS\Riesgos 2026\Actualización de mapas de riesgos\"/>
    </mc:Choice>
  </mc:AlternateContent>
  <bookViews>
    <workbookView xWindow="0" yWindow="0" windowWidth="20490" windowHeight="7035" tabRatio="586" firstSheet="4" activeTab="5"/>
  </bookViews>
  <sheets>
    <sheet name="1 INSTRUCTIVO" sheetId="38" r:id="rId1"/>
    <sheet name="2 CONTEXTO E IDENTIFICACIÓN" sheetId="30" r:id="rId2"/>
    <sheet name="11 FORMULAS" sheetId="34" state="hidden" r:id="rId3"/>
    <sheet name="3 PROBABIL E IMPACTO INHERENTE" sheetId="15" r:id="rId4"/>
    <sheet name="4 MAPA CALOR INHERENTE" sheetId="31" r:id="rId5"/>
    <sheet name="5 VALORACIÓN DEL CONTROL" sheetId="9" r:id="rId6"/>
    <sheet name="6 MAPA CALOR RESIDUAL" sheetId="35" r:id="rId7"/>
    <sheet name="7 MAPA CALOR INHEREN Y RESIDUAL" sheetId="37" r:id="rId8"/>
    <sheet name="8 MAPA RIESGOS" sheetId="36" r:id="rId9"/>
    <sheet name="9 RIESGO DEL PROCESO" sheetId="33" r:id="rId10"/>
    <sheet name="10 CONTROL DE CAMBIOS" sheetId="20" r:id="rId11"/>
  </sheets>
  <externalReferences>
    <externalReference r:id="rId12"/>
    <externalReference r:id="rId13"/>
  </externalReferences>
  <definedNames>
    <definedName name="_xlnm._FilterDatabase" localSheetId="0" hidden="1">'1 INSTRUCTIVO'!$B$85:$H$119</definedName>
    <definedName name="_xlnm._FilterDatabase" localSheetId="1" hidden="1">'2 CONTEXTO E IDENTIFICACIÓN'!$F$9:$J$10</definedName>
    <definedName name="_xlnm._FilterDatabase" localSheetId="3" hidden="1">'3 PROBABIL E IMPACTO INHERENTE'!$A$8:$N$8</definedName>
    <definedName name="_xlnm._FilterDatabase" localSheetId="4" hidden="1">'4 MAPA CALOR INHERENTE'!$A$8:$AJ$8</definedName>
    <definedName name="_xlnm._FilterDatabase" localSheetId="5" hidden="1">'5 VALORACIÓN DEL CONTROL'!$A$7:$X$127</definedName>
    <definedName name="_xlnm._FilterDatabase" localSheetId="6" hidden="1">'6 MAPA CALOR RESIDUAL'!$A$8:$AL$8</definedName>
    <definedName name="_xlnm._FilterDatabase" localSheetId="7" hidden="1">'7 MAPA CALOR INHEREN Y RESIDUAL'!$A$9:$AL$9</definedName>
    <definedName name="_xlnm._FilterDatabase" localSheetId="8" hidden="1">'8 MAPA RIESGOS'!$B$9:$AY$9</definedName>
    <definedName name="Afectación_Económica">'3 PROBABIL E IMPACTO INHERENTE'!$X$9:$X$14</definedName>
    <definedName name="_xlnm.Print_Area" localSheetId="10">'10 CONTROL DE CAMBIOS'!$A$1:$D$9</definedName>
    <definedName name="_xlnm.Print_Area" localSheetId="3">'3 PROBABIL E IMPACTO INHERENTE'!$A$1:$Y$28</definedName>
    <definedName name="Definicion_tratamiento">'11 FORMULAS'!#REF!</definedName>
    <definedName name="E_Relaciones_Laborales">'11 FORMULAS'!$C$12:$C$17</definedName>
    <definedName name="Ejecución_administración_de_procesos">Tabla2[Ejecución_administración_de_procesos]</definedName>
    <definedName name="Evento_externo">'11 FORMULAS'!$F$39:$F$42</definedName>
    <definedName name="F_Usuarios_Productos_y_Prácticas_Organizacionales">'11 FORMULAS'!$C$18:$C$23</definedName>
    <definedName name="Fiscal">'11 FORMULAS'!$B$32:$B$35</definedName>
    <definedName name="Fiscal_A">'11 FORMULAS'!#REF!</definedName>
    <definedName name="Fiscal_B">'11 FORMULAS'!#REF!</definedName>
    <definedName name="G_Daños_Activos_Físicos">'11 FORMULAS'!$C$24:$C$26</definedName>
    <definedName name="Gestión">'11 FORMULAS'!$A$32:$A$34</definedName>
    <definedName name="Gestiòn">'11 FORMULAS'!#REF!</definedName>
    <definedName name="Gestión_A">'11 FORMULAS'!#REF!</definedName>
    <definedName name="Gestión_B">'11 FORMULAS'!#REF!</definedName>
    <definedName name="IMPACTO_PROCESOS" localSheetId="1">'[1]LISTAS FORMULAS'!$C$3:$C$7</definedName>
    <definedName name="IMPACTO_PROCESOS" localSheetId="4">'[1]LISTAS FORMULAS'!$C$3:$C$7</definedName>
    <definedName name="IMPACTO_PROCESOS" localSheetId="6">'[1]LISTAS FORMULAS'!$C$3:$C$7</definedName>
    <definedName name="IMPACTO_PROCESOS" localSheetId="7">'[1]LISTAS FORMULAS'!$C$3:$C$7</definedName>
    <definedName name="IMPACTO_PROCESOS" localSheetId="8">'[1]LISTAS FORMULAS'!$C$3:$C$7</definedName>
    <definedName name="IMPACTO_PROCESOS" localSheetId="9">'[1]LISTAS FORMULAS'!$C$3:$C$7</definedName>
    <definedName name="Infraestructura">'11 FORMULAS'!$E$39:$E$42</definedName>
    <definedName name="Integridad_Pública_Corrupción">'11 FORMULAS'!$D$32:$D$34</definedName>
    <definedName name="Integridad_Pública_LA_FT_FP">'11 FORMULAS'!$E$32:$E$34</definedName>
    <definedName name="IntegridadPública_Corrupción">'11 FORMULAS'!#REF!</definedName>
    <definedName name="IntegridadPública_LA_FT_FP">'11 FORMULAS'!#REF!</definedName>
    <definedName name="opciones" localSheetId="1">'[1]LISTAS FORMULAS'!$F$3:$F$4</definedName>
    <definedName name="opciones" localSheetId="4">'[1]LISTAS FORMULAS'!$F$3:$F$4</definedName>
    <definedName name="opciones" localSheetId="6">'[1]LISTAS FORMULAS'!$F$3:$F$4</definedName>
    <definedName name="opciones" localSheetId="7">'[1]LISTAS FORMULAS'!$F$3:$F$4</definedName>
    <definedName name="opciones" localSheetId="8">'[1]LISTAS FORMULAS'!$F$3:$F$4</definedName>
    <definedName name="opciones" localSheetId="9">'[1]LISTAS FORMULAS'!$F$3:$F$4</definedName>
    <definedName name="opciones2" localSheetId="1">'[1]LISTAS FORMULAS'!$G$3:$G$5</definedName>
    <definedName name="opciones2" localSheetId="4">'[1]LISTAS FORMULAS'!$G$3:$G$5</definedName>
    <definedName name="opciones2" localSheetId="6">'[1]LISTAS FORMULAS'!$G$3:$G$5</definedName>
    <definedName name="opciones2" localSheetId="7">'[1]LISTAS FORMULAS'!$G$3:$G$5</definedName>
    <definedName name="opciones2" localSheetId="8">'[1]LISTAS FORMULAS'!$G$3:$G$5</definedName>
    <definedName name="opciones2" localSheetId="9">'[1]LISTAS FORMULAS'!$G$3:$G$5</definedName>
    <definedName name="Plan_accion">'11 FORMULAS'!#REF!</definedName>
    <definedName name="Plan_acción">'11 FORMULAS'!#REF!</definedName>
    <definedName name="Plan_de_acción">'11 FORMULAS'!#REF!</definedName>
    <definedName name="Posibilidad__de_efecto_dañoso_sobre_el_interes_patrimonial">'11 FORMULAS'!#REF!</definedName>
    <definedName name="Posibilidad_de_pérdida_Económica">'11 FORMULAS'!#REF!</definedName>
    <definedName name="Quince_Cero" localSheetId="1">'[1]LISTAS FORMULAS'!$F$14:$F$15</definedName>
    <definedName name="Quince_Cero" localSheetId="4">'[1]LISTAS FORMULAS'!$F$14:$F$15</definedName>
    <definedName name="Quince_Cero" localSheetId="6">'[1]LISTAS FORMULAS'!$F$14:$F$15</definedName>
    <definedName name="Quince_Cero" localSheetId="7">'[1]LISTAS FORMULAS'!$F$14:$F$15</definedName>
    <definedName name="Quince_Cero" localSheetId="8">'[1]LISTAS FORMULAS'!$F$14:$F$15</definedName>
    <definedName name="Quince_Cero" localSheetId="9">'[1]LISTAS FORMULAS'!$F$14:$F$15</definedName>
    <definedName name="Rango_Calificacion_Ejecucion" localSheetId="1">'[1]LISTAS FORMULAS'!$H$3:$H$5</definedName>
    <definedName name="Rango_Calificacion_Ejecucion" localSheetId="4">'[1]LISTAS FORMULAS'!$H$3:$H$5</definedName>
    <definedName name="Rango_Calificacion_Ejecucion" localSheetId="6">'[1]LISTAS FORMULAS'!$H$3:$H$5</definedName>
    <definedName name="Rango_Calificacion_Ejecucion" localSheetId="7">'[1]LISTAS FORMULAS'!$H$3:$H$5</definedName>
    <definedName name="Rango_Calificacion_Ejecucion" localSheetId="8">'[1]LISTAS FORMULAS'!$H$3:$H$5</definedName>
    <definedName name="Rango_Calificacion_Ejecucion" localSheetId="9">'[1]LISTAS FORMULAS'!$H$3:$H$5</definedName>
    <definedName name="Reducir_mitigar_Transferir_Evitar">'8 MAPA RIESGOS'!$AK$17:$AK$19</definedName>
    <definedName name="Reputacional">'3 PROBABIL E IMPACTO INHERENTE'!$Y$9:$Y$14</definedName>
    <definedName name="Requiere_Plan_de_Acción">'8 MAPA RIESGOS'!$AK$17:$AK$19</definedName>
    <definedName name="Seg.Información">'11 FORMULAS'!#REF!</definedName>
    <definedName name="Seguridad_Información">'11 FORMULAS'!$C$32:$C$34</definedName>
    <definedName name="Talento_Humano">'11 FORMULAS'!$C$39:$C$42</definedName>
    <definedName name="Tecnología">'11 FORMULAS'!$D$39:$D$43</definedName>
    <definedName name="Tipo" localSheetId="10">'[2]CONTEXTO E IDENTIFICACIÓN'!$C$21:$C$24</definedName>
    <definedName name="TIPO" localSheetId="4">'[1]CONTEXTO E IDENTIFICACIÓN'!$E$29:$E$32</definedName>
    <definedName name="TIPO" localSheetId="6">'[1]CONTEXTO E IDENTIFICACIÓN'!$E$29:$E$32</definedName>
    <definedName name="TIPO" localSheetId="7">'[1]CONTEXTO E IDENTIFICACIÓN'!$E$29:$E$32</definedName>
    <definedName name="TIPO" localSheetId="8">'[1]CONTEXTO E IDENTIFICACIÓN'!$E$29:$E$32</definedName>
    <definedName name="TIPO" localSheetId="9">'[1]CONTEXTO E IDENTIFICACIÓN'!$E$29:$E$32</definedName>
    <definedName name="Tipo">'11 FORMULAS'!$A$4:$A$11</definedName>
    <definedName name="_xlnm.Print_Titles" localSheetId="1">'2 CONTEXTO E IDENTIFICACIÓN'!$9:$10</definedName>
    <definedName name="_xlnm.Print_Titles" localSheetId="3">'3 PROBABIL E IMPACTO INHERENTE'!$5:$8</definedName>
    <definedName name="_xlnm.Print_Titles" localSheetId="5">'5 VALORACIÓN DEL CONTROL'!$3:$7</definedName>
    <definedName name="Transacción_u_Operación_aplica_para_LA_FT_FP">'11 FORMULAS'!$B$39:$B$42</definedName>
  </definedNames>
  <calcPr calcId="152511"/>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0" i="36" l="1"/>
  <c r="A11" i="36"/>
  <c r="A12" i="36"/>
  <c r="A13" i="36"/>
  <c r="A14" i="36"/>
  <c r="A15" i="36"/>
  <c r="A16" i="36"/>
  <c r="A17" i="36"/>
  <c r="A18" i="36"/>
  <c r="A19" i="36"/>
  <c r="A20" i="36"/>
  <c r="A21" i="36"/>
  <c r="A22" i="36"/>
  <c r="A23" i="36"/>
  <c r="A24" i="36"/>
  <c r="A25" i="36"/>
  <c r="A26" i="36"/>
  <c r="A27" i="36"/>
  <c r="A28" i="36"/>
  <c r="A10" i="36"/>
  <c r="E11" i="30"/>
  <c r="E12" i="30"/>
  <c r="E13" i="30"/>
  <c r="E14" i="30"/>
  <c r="E15" i="30"/>
  <c r="E16" i="30"/>
  <c r="E17" i="30"/>
  <c r="E18" i="30"/>
  <c r="E19" i="30"/>
  <c r="E20" i="30"/>
  <c r="E21" i="30"/>
  <c r="E22" i="30"/>
  <c r="E23" i="30"/>
  <c r="E24" i="30"/>
  <c r="E25" i="30"/>
  <c r="E26" i="30"/>
  <c r="E27" i="30"/>
  <c r="E28" i="30"/>
  <c r="E29" i="30"/>
  <c r="D2" i="20"/>
  <c r="I2" i="33"/>
  <c r="G2" i="33"/>
  <c r="B5" i="33"/>
  <c r="B4" i="33"/>
  <c r="G1" i="33"/>
  <c r="D2" i="33"/>
  <c r="J2" i="36"/>
  <c r="H2" i="36"/>
  <c r="C5" i="36"/>
  <c r="C4" i="36"/>
  <c r="H1" i="36"/>
  <c r="E2" i="36"/>
  <c r="M2" i="37"/>
  <c r="K2" i="37"/>
  <c r="B5" i="37"/>
  <c r="B4" i="37"/>
  <c r="K1" i="37"/>
  <c r="F2" i="37"/>
  <c r="J2" i="35"/>
  <c r="H2" i="35"/>
  <c r="H1" i="35"/>
  <c r="B5" i="35"/>
  <c r="B4" i="35"/>
  <c r="D2" i="35"/>
  <c r="J2" i="9"/>
  <c r="H2" i="9"/>
  <c r="H1" i="9"/>
  <c r="B4" i="9"/>
  <c r="B3" i="9"/>
  <c r="D2" i="9"/>
  <c r="L3" i="31"/>
  <c r="J3" i="31"/>
  <c r="J2" i="31"/>
  <c r="B5" i="31"/>
  <c r="B4" i="31"/>
  <c r="D2" i="31"/>
  <c r="B4" i="15"/>
  <c r="D2" i="15"/>
  <c r="H2" i="15"/>
  <c r="J4" i="15"/>
  <c r="H4" i="15"/>
  <c r="B5" i="15"/>
  <c r="J11" i="30"/>
  <c r="J12" i="30"/>
  <c r="J13" i="30"/>
  <c r="J14" i="30"/>
  <c r="J15" i="30"/>
  <c r="J16" i="30"/>
  <c r="J17" i="30"/>
  <c r="J18" i="30"/>
  <c r="J19" i="30"/>
  <c r="J20" i="30"/>
  <c r="J21" i="30"/>
  <c r="J22" i="30"/>
  <c r="J23" i="30"/>
  <c r="J24" i="30"/>
  <c r="J25" i="30"/>
  <c r="J26" i="30"/>
  <c r="J27" i="30"/>
  <c r="J28" i="30"/>
  <c r="J29" i="30"/>
  <c r="N8" i="9"/>
  <c r="N9" i="9"/>
  <c r="N10" i="9"/>
  <c r="N11" i="9"/>
  <c r="N12" i="9"/>
  <c r="N13" i="9"/>
  <c r="N14" i="9"/>
  <c r="N15" i="9"/>
  <c r="N16" i="9"/>
  <c r="N17" i="9"/>
  <c r="N18" i="9"/>
  <c r="N19" i="9"/>
  <c r="N20" i="9"/>
  <c r="N21" i="9"/>
  <c r="N22" i="9"/>
  <c r="N23" i="9"/>
  <c r="N24" i="9"/>
  <c r="N25" i="9"/>
  <c r="N26" i="9"/>
  <c r="N27" i="9"/>
  <c r="N28" i="9"/>
  <c r="N29" i="9"/>
  <c r="N30" i="9"/>
  <c r="N31" i="9"/>
  <c r="N32" i="9"/>
  <c r="N33" i="9"/>
  <c r="N34" i="9"/>
  <c r="N35" i="9"/>
  <c r="N36" i="9"/>
  <c r="N37" i="9"/>
  <c r="N38" i="9"/>
  <c r="N39" i="9"/>
  <c r="N40" i="9"/>
  <c r="N41" i="9"/>
  <c r="N42" i="9"/>
  <c r="N43" i="9"/>
  <c r="N44" i="9"/>
  <c r="N45" i="9"/>
  <c r="N46" i="9"/>
  <c r="N47" i="9"/>
  <c r="N48" i="9"/>
  <c r="N49" i="9"/>
  <c r="N50" i="9"/>
  <c r="N51" i="9"/>
  <c r="N52" i="9"/>
  <c r="N53" i="9"/>
  <c r="N54" i="9"/>
  <c r="N55" i="9"/>
  <c r="N56" i="9"/>
  <c r="N57" i="9"/>
  <c r="N58" i="9"/>
  <c r="N59" i="9"/>
  <c r="N60" i="9"/>
  <c r="N61" i="9"/>
  <c r="N62" i="9"/>
  <c r="N63" i="9"/>
  <c r="N64" i="9"/>
  <c r="N65" i="9"/>
  <c r="N66" i="9"/>
  <c r="N67" i="9"/>
  <c r="N68" i="9"/>
  <c r="N69" i="9"/>
  <c r="N70" i="9"/>
  <c r="N71" i="9"/>
  <c r="N72" i="9"/>
  <c r="N73" i="9"/>
  <c r="N74" i="9"/>
  <c r="N75" i="9"/>
  <c r="N76" i="9"/>
  <c r="N77" i="9"/>
  <c r="N78" i="9"/>
  <c r="N79" i="9"/>
  <c r="N80" i="9"/>
  <c r="N81" i="9"/>
  <c r="N82" i="9"/>
  <c r="N83" i="9"/>
  <c r="N84" i="9"/>
  <c r="N85" i="9"/>
  <c r="N86" i="9"/>
  <c r="N87" i="9"/>
  <c r="N88" i="9"/>
  <c r="N89" i="9"/>
  <c r="N90" i="9"/>
  <c r="N91" i="9"/>
  <c r="N92" i="9"/>
  <c r="N93" i="9"/>
  <c r="N94" i="9"/>
  <c r="N95" i="9"/>
  <c r="N96" i="9"/>
  <c r="N97" i="9"/>
  <c r="N98" i="9"/>
  <c r="N99" i="9"/>
  <c r="N100" i="9"/>
  <c r="N101" i="9"/>
  <c r="N102" i="9"/>
  <c r="N103" i="9"/>
  <c r="N104" i="9"/>
  <c r="N105" i="9"/>
  <c r="N106" i="9"/>
  <c r="N107" i="9"/>
  <c r="N108" i="9"/>
  <c r="N109" i="9"/>
  <c r="N110" i="9"/>
  <c r="N111" i="9"/>
  <c r="N112" i="9"/>
  <c r="N113" i="9"/>
  <c r="N114" i="9"/>
  <c r="N115" i="9"/>
  <c r="N116" i="9"/>
  <c r="N117" i="9"/>
  <c r="N118" i="9"/>
  <c r="N119" i="9"/>
  <c r="N120" i="9"/>
  <c r="N121" i="9"/>
  <c r="L8" i="9"/>
  <c r="L9" i="9"/>
  <c r="L10" i="9"/>
  <c r="L11" i="9"/>
  <c r="L12" i="9"/>
  <c r="L13" i="9"/>
  <c r="L14" i="9"/>
  <c r="L15" i="9"/>
  <c r="L16" i="9"/>
  <c r="L17" i="9"/>
  <c r="L18" i="9"/>
  <c r="L19" i="9"/>
  <c r="L20" i="9"/>
  <c r="L21" i="9"/>
  <c r="L22" i="9"/>
  <c r="L23" i="9"/>
  <c r="L24" i="9"/>
  <c r="L25" i="9"/>
  <c r="L26" i="9"/>
  <c r="L27" i="9"/>
  <c r="L28" i="9"/>
  <c r="L29" i="9"/>
  <c r="L30" i="9"/>
  <c r="L31" i="9"/>
  <c r="L32" i="9"/>
  <c r="L33" i="9"/>
  <c r="L34" i="9"/>
  <c r="L35" i="9"/>
  <c r="L36" i="9"/>
  <c r="L37" i="9"/>
  <c r="L38" i="9"/>
  <c r="L39" i="9"/>
  <c r="L40" i="9"/>
  <c r="L41" i="9"/>
  <c r="L42" i="9"/>
  <c r="L43" i="9"/>
  <c r="L44" i="9"/>
  <c r="L45" i="9"/>
  <c r="L46" i="9"/>
  <c r="L47" i="9"/>
  <c r="L48" i="9"/>
  <c r="L49" i="9"/>
  <c r="L50" i="9"/>
  <c r="L51" i="9"/>
  <c r="L52" i="9"/>
  <c r="L53" i="9"/>
  <c r="L54" i="9"/>
  <c r="L55" i="9"/>
  <c r="L56" i="9"/>
  <c r="L57" i="9"/>
  <c r="L58" i="9"/>
  <c r="L59" i="9"/>
  <c r="L60" i="9"/>
  <c r="L61" i="9"/>
  <c r="L62" i="9"/>
  <c r="L63" i="9"/>
  <c r="L64" i="9"/>
  <c r="L65" i="9"/>
  <c r="L66" i="9"/>
  <c r="L67" i="9"/>
  <c r="L68" i="9"/>
  <c r="L69" i="9"/>
  <c r="L70" i="9"/>
  <c r="L71" i="9"/>
  <c r="L72" i="9"/>
  <c r="L73" i="9"/>
  <c r="L74" i="9"/>
  <c r="L75" i="9"/>
  <c r="L76" i="9"/>
  <c r="L77" i="9"/>
  <c r="L78" i="9"/>
  <c r="L79" i="9"/>
  <c r="L80" i="9"/>
  <c r="L81" i="9"/>
  <c r="L82" i="9"/>
  <c r="L83" i="9"/>
  <c r="L84" i="9"/>
  <c r="L85" i="9"/>
  <c r="L86" i="9"/>
  <c r="L87" i="9"/>
  <c r="L88" i="9"/>
  <c r="L89" i="9"/>
  <c r="U89" i="9" s="1"/>
  <c r="L90" i="9"/>
  <c r="U90" i="9" s="1"/>
  <c r="L91" i="9"/>
  <c r="U91" i="9" s="1"/>
  <c r="L92" i="9"/>
  <c r="L93" i="9"/>
  <c r="L94" i="9"/>
  <c r="L95" i="9"/>
  <c r="L96" i="9"/>
  <c r="L97" i="9"/>
  <c r="U97" i="9" s="1"/>
  <c r="L98" i="9"/>
  <c r="L99" i="9"/>
  <c r="U99" i="9" s="1"/>
  <c r="L100" i="9"/>
  <c r="U100" i="9" s="1"/>
  <c r="L101" i="9"/>
  <c r="L102" i="9"/>
  <c r="L103" i="9"/>
  <c r="L104" i="9"/>
  <c r="L105" i="9"/>
  <c r="U105" i="9" s="1"/>
  <c r="L106" i="9"/>
  <c r="U106" i="9" s="1"/>
  <c r="L107" i="9"/>
  <c r="U107" i="9" s="1"/>
  <c r="L108" i="9"/>
  <c r="U108" i="9" s="1"/>
  <c r="L109" i="9"/>
  <c r="L110" i="9"/>
  <c r="L111" i="9"/>
  <c r="L112" i="9"/>
  <c r="L113" i="9"/>
  <c r="U113" i="9" s="1"/>
  <c r="L114" i="9"/>
  <c r="U114" i="9" s="1"/>
  <c r="L115" i="9"/>
  <c r="L116" i="9"/>
  <c r="L117" i="9"/>
  <c r="L118" i="9"/>
  <c r="L119" i="9"/>
  <c r="L120" i="9"/>
  <c r="L121" i="9"/>
  <c r="U121" i="9" s="1"/>
  <c r="K8" i="9"/>
  <c r="K9" i="9"/>
  <c r="K10" i="9"/>
  <c r="K11" i="9"/>
  <c r="S11" i="9" s="1"/>
  <c r="K12" i="9"/>
  <c r="K13" i="9"/>
  <c r="K14" i="9"/>
  <c r="K15" i="9"/>
  <c r="K16" i="9"/>
  <c r="K17" i="9"/>
  <c r="K18" i="9"/>
  <c r="K19" i="9"/>
  <c r="K20" i="9"/>
  <c r="K21" i="9"/>
  <c r="K22" i="9"/>
  <c r="S22" i="9" s="1"/>
  <c r="K23" i="9"/>
  <c r="K24" i="9"/>
  <c r="K25" i="9"/>
  <c r="K26" i="9"/>
  <c r="K27" i="9"/>
  <c r="S27" i="9" s="1"/>
  <c r="K28" i="9"/>
  <c r="K29" i="9"/>
  <c r="K30" i="9"/>
  <c r="K31" i="9"/>
  <c r="K32" i="9"/>
  <c r="K33" i="9"/>
  <c r="K34" i="9"/>
  <c r="K35" i="9"/>
  <c r="K36" i="9"/>
  <c r="K37" i="9"/>
  <c r="K38" i="9"/>
  <c r="K39" i="9"/>
  <c r="K40" i="9"/>
  <c r="K41" i="9"/>
  <c r="S41" i="9" s="1"/>
  <c r="K42" i="9"/>
  <c r="S42" i="9" s="1"/>
  <c r="K43" i="9"/>
  <c r="S43" i="9" s="1"/>
  <c r="K44" i="9"/>
  <c r="K45" i="9"/>
  <c r="K46" i="9"/>
  <c r="K47" i="9"/>
  <c r="S47" i="9" s="1"/>
  <c r="K48" i="9"/>
  <c r="K49" i="9"/>
  <c r="K50" i="9"/>
  <c r="K51" i="9"/>
  <c r="K52" i="9"/>
  <c r="K53" i="9"/>
  <c r="K54" i="9"/>
  <c r="S54" i="9" s="1"/>
  <c r="K55" i="9"/>
  <c r="S55" i="9" s="1"/>
  <c r="K56" i="9"/>
  <c r="K57" i="9"/>
  <c r="K58" i="9"/>
  <c r="K59" i="9"/>
  <c r="K60" i="9"/>
  <c r="K61" i="9"/>
  <c r="S61" i="9" s="1"/>
  <c r="K62" i="9"/>
  <c r="S62" i="9" s="1"/>
  <c r="K63" i="9"/>
  <c r="S63" i="9" s="1"/>
  <c r="K64" i="9"/>
  <c r="S64" i="9" s="1"/>
  <c r="K65" i="9"/>
  <c r="S65" i="9" s="1"/>
  <c r="K66" i="9"/>
  <c r="S66" i="9" s="1"/>
  <c r="K67" i="9"/>
  <c r="S67" i="9" s="1"/>
  <c r="K68" i="9"/>
  <c r="S68" i="9" s="1"/>
  <c r="K69" i="9"/>
  <c r="S69" i="9" s="1"/>
  <c r="K70" i="9"/>
  <c r="S70" i="9" s="1"/>
  <c r="K71" i="9"/>
  <c r="S71" i="9" s="1"/>
  <c r="K72" i="9"/>
  <c r="S72" i="9" s="1"/>
  <c r="K73" i="9"/>
  <c r="S73" i="9" s="1"/>
  <c r="K74" i="9"/>
  <c r="S74" i="9" s="1"/>
  <c r="K75" i="9"/>
  <c r="S75" i="9" s="1"/>
  <c r="K76" i="9"/>
  <c r="S76" i="9" s="1"/>
  <c r="K77" i="9"/>
  <c r="S77" i="9" s="1"/>
  <c r="K78" i="9"/>
  <c r="S78" i="9" s="1"/>
  <c r="K79" i="9"/>
  <c r="S79" i="9" s="1"/>
  <c r="K80" i="9"/>
  <c r="S80" i="9" s="1"/>
  <c r="K81" i="9"/>
  <c r="S81" i="9" s="1"/>
  <c r="K82" i="9"/>
  <c r="K83" i="9"/>
  <c r="S83" i="9" s="1"/>
  <c r="K84" i="9"/>
  <c r="S84" i="9" s="1"/>
  <c r="K85" i="9"/>
  <c r="S85" i="9" s="1"/>
  <c r="K86" i="9"/>
  <c r="S86" i="9" s="1"/>
  <c r="K87" i="9"/>
  <c r="S87" i="9" s="1"/>
  <c r="K88" i="9"/>
  <c r="S88" i="9" s="1"/>
  <c r="K89" i="9"/>
  <c r="S89" i="9" s="1"/>
  <c r="K90" i="9"/>
  <c r="S90" i="9" s="1"/>
  <c r="K91" i="9"/>
  <c r="S91" i="9" s="1"/>
  <c r="K92" i="9"/>
  <c r="S92" i="9" s="1"/>
  <c r="K93" i="9"/>
  <c r="S93" i="9" s="1"/>
  <c r="K94" i="9"/>
  <c r="S94" i="9" s="1"/>
  <c r="K95" i="9"/>
  <c r="S95" i="9" s="1"/>
  <c r="K96" i="9"/>
  <c r="S96" i="9" s="1"/>
  <c r="K97" i="9"/>
  <c r="S97" i="9" s="1"/>
  <c r="K98" i="9"/>
  <c r="S98" i="9" s="1"/>
  <c r="K99" i="9"/>
  <c r="S99" i="9" s="1"/>
  <c r="K100" i="9"/>
  <c r="S100" i="9" s="1"/>
  <c r="K101" i="9"/>
  <c r="S101" i="9" s="1"/>
  <c r="K102" i="9"/>
  <c r="S102" i="9" s="1"/>
  <c r="K103" i="9"/>
  <c r="S103" i="9" s="1"/>
  <c r="K104" i="9"/>
  <c r="S104" i="9" s="1"/>
  <c r="K105" i="9"/>
  <c r="S105" i="9" s="1"/>
  <c r="K106" i="9"/>
  <c r="S106" i="9" s="1"/>
  <c r="K107" i="9"/>
  <c r="S107" i="9" s="1"/>
  <c r="K108" i="9"/>
  <c r="S108" i="9" s="1"/>
  <c r="K109" i="9"/>
  <c r="S109" i="9" s="1"/>
  <c r="K110" i="9"/>
  <c r="S110" i="9" s="1"/>
  <c r="K111" i="9"/>
  <c r="S111" i="9" s="1"/>
  <c r="K112" i="9"/>
  <c r="S112" i="9" s="1"/>
  <c r="K113" i="9"/>
  <c r="S113" i="9" s="1"/>
  <c r="K114" i="9"/>
  <c r="S114" i="9" s="1"/>
  <c r="K115" i="9"/>
  <c r="S115" i="9" s="1"/>
  <c r="K116" i="9"/>
  <c r="S116" i="9" s="1"/>
  <c r="K117" i="9"/>
  <c r="S117" i="9" s="1"/>
  <c r="K118" i="9"/>
  <c r="S118" i="9" s="1"/>
  <c r="K119" i="9"/>
  <c r="S119" i="9" s="1"/>
  <c r="K120" i="9"/>
  <c r="S120" i="9" s="1"/>
  <c r="K121" i="9"/>
  <c r="S121" i="9" s="1"/>
  <c r="I8" i="9"/>
  <c r="I9" i="9"/>
  <c r="I10" i="9"/>
  <c r="I11" i="9"/>
  <c r="I12" i="9"/>
  <c r="I13" i="9"/>
  <c r="I14" i="9"/>
  <c r="I15" i="9"/>
  <c r="I16" i="9"/>
  <c r="I17" i="9"/>
  <c r="I18" i="9"/>
  <c r="I19" i="9"/>
  <c r="I20" i="9"/>
  <c r="I21" i="9"/>
  <c r="I22" i="9"/>
  <c r="I23" i="9"/>
  <c r="I24" i="9"/>
  <c r="I25" i="9"/>
  <c r="I26" i="9"/>
  <c r="I27" i="9"/>
  <c r="I28" i="9"/>
  <c r="I29" i="9"/>
  <c r="I30" i="9"/>
  <c r="I31" i="9"/>
  <c r="I32" i="9"/>
  <c r="I33" i="9"/>
  <c r="I34" i="9"/>
  <c r="I35" i="9"/>
  <c r="I36" i="9"/>
  <c r="I37" i="9"/>
  <c r="I38" i="9"/>
  <c r="I39" i="9"/>
  <c r="I40" i="9"/>
  <c r="I41" i="9"/>
  <c r="I42" i="9"/>
  <c r="I43" i="9"/>
  <c r="I44" i="9"/>
  <c r="I45" i="9"/>
  <c r="I46" i="9"/>
  <c r="I47" i="9"/>
  <c r="I48" i="9"/>
  <c r="I49" i="9"/>
  <c r="I50" i="9"/>
  <c r="I51" i="9"/>
  <c r="I52" i="9"/>
  <c r="I53" i="9"/>
  <c r="I54" i="9"/>
  <c r="I55" i="9"/>
  <c r="I56" i="9"/>
  <c r="I57" i="9"/>
  <c r="I58" i="9"/>
  <c r="I59" i="9"/>
  <c r="I60" i="9"/>
  <c r="I61" i="9"/>
  <c r="I62" i="9"/>
  <c r="I63" i="9"/>
  <c r="I64" i="9"/>
  <c r="I65" i="9"/>
  <c r="I66" i="9"/>
  <c r="I67" i="9"/>
  <c r="I68" i="9"/>
  <c r="I69" i="9"/>
  <c r="I70" i="9"/>
  <c r="I71" i="9"/>
  <c r="I72" i="9"/>
  <c r="I73" i="9"/>
  <c r="I74" i="9"/>
  <c r="I75" i="9"/>
  <c r="I76" i="9"/>
  <c r="I77" i="9"/>
  <c r="I78" i="9"/>
  <c r="I79" i="9"/>
  <c r="I80" i="9"/>
  <c r="I81" i="9"/>
  <c r="I82" i="9"/>
  <c r="I83" i="9"/>
  <c r="I84" i="9"/>
  <c r="I85" i="9"/>
  <c r="I86" i="9"/>
  <c r="I87" i="9"/>
  <c r="I88" i="9"/>
  <c r="I89" i="9"/>
  <c r="I90" i="9"/>
  <c r="I91" i="9"/>
  <c r="I92" i="9"/>
  <c r="I93" i="9"/>
  <c r="I94" i="9"/>
  <c r="I95" i="9"/>
  <c r="I96" i="9"/>
  <c r="I97" i="9"/>
  <c r="I98" i="9"/>
  <c r="I99" i="9"/>
  <c r="I100" i="9"/>
  <c r="I101" i="9"/>
  <c r="I102" i="9"/>
  <c r="I103" i="9"/>
  <c r="I104" i="9"/>
  <c r="I105" i="9"/>
  <c r="I106" i="9"/>
  <c r="I107" i="9"/>
  <c r="I108" i="9"/>
  <c r="I109" i="9"/>
  <c r="I110" i="9"/>
  <c r="I111" i="9"/>
  <c r="I112" i="9"/>
  <c r="I113" i="9"/>
  <c r="I114" i="9"/>
  <c r="I115" i="9"/>
  <c r="I116" i="9"/>
  <c r="I117" i="9"/>
  <c r="I118" i="9"/>
  <c r="I119" i="9"/>
  <c r="I120" i="9"/>
  <c r="I121" i="9"/>
  <c r="S24" i="9" l="1"/>
  <c r="S19" i="9"/>
  <c r="S18" i="9"/>
  <c r="S13" i="9"/>
  <c r="S17" i="9"/>
  <c r="S25" i="9"/>
  <c r="S30" i="9"/>
  <c r="S29" i="9"/>
  <c r="S28" i="9"/>
  <c r="S36" i="9"/>
  <c r="S37" i="9"/>
  <c r="S49" i="9"/>
  <c r="S48" i="9"/>
  <c r="S60" i="9"/>
  <c r="S59" i="9"/>
  <c r="S58" i="9"/>
  <c r="S57" i="9"/>
  <c r="S56" i="9"/>
  <c r="S53" i="9"/>
  <c r="S52" i="9"/>
  <c r="S51" i="9"/>
  <c r="S50" i="9"/>
  <c r="S44" i="9"/>
  <c r="S45" i="9"/>
  <c r="S46" i="9"/>
  <c r="S40" i="9"/>
  <c r="S39" i="9"/>
  <c r="S38" i="9"/>
  <c r="S35" i="9"/>
  <c r="S34" i="9"/>
  <c r="S33" i="9"/>
  <c r="S32" i="9"/>
  <c r="S26" i="9"/>
  <c r="S23" i="9"/>
  <c r="S21" i="9"/>
  <c r="S20" i="9"/>
  <c r="S16" i="9"/>
  <c r="S15" i="9"/>
  <c r="S14" i="9"/>
  <c r="S12" i="9"/>
  <c r="S10" i="9"/>
  <c r="S9" i="9"/>
  <c r="S31" i="9"/>
  <c r="S8" i="9"/>
  <c r="U115" i="9"/>
  <c r="U120" i="9"/>
  <c r="U112" i="9"/>
  <c r="U96" i="9"/>
  <c r="U88" i="9"/>
  <c r="U119" i="9"/>
  <c r="U111" i="9"/>
  <c r="U103" i="9"/>
  <c r="U95" i="9"/>
  <c r="U87" i="9"/>
  <c r="U118" i="9"/>
  <c r="U102" i="9"/>
  <c r="U94" i="9"/>
  <c r="U117" i="9"/>
  <c r="U109" i="9"/>
  <c r="U101" i="9"/>
  <c r="U93" i="9"/>
  <c r="S82" i="9"/>
  <c r="E2" i="37" l="1"/>
  <c r="C2" i="20"/>
  <c r="C2" i="33"/>
  <c r="D2" i="36"/>
  <c r="C2" i="35"/>
  <c r="C2" i="9"/>
  <c r="C2" i="31"/>
  <c r="C2" i="15"/>
  <c r="B1" i="20"/>
  <c r="B1" i="33"/>
  <c r="C1" i="36"/>
  <c r="B1" i="37"/>
  <c r="B1" i="35"/>
  <c r="B1" i="9"/>
  <c r="B1" i="31"/>
  <c r="B1" i="15"/>
  <c r="F2" i="33"/>
  <c r="F1" i="33"/>
  <c r="J2" i="37"/>
  <c r="J1" i="37"/>
  <c r="G2" i="36"/>
  <c r="G1" i="36"/>
  <c r="G2" i="35"/>
  <c r="G1" i="35"/>
  <c r="G2" i="9"/>
  <c r="G1" i="9"/>
  <c r="A116" i="9"/>
  <c r="A110" i="9"/>
  <c r="A104" i="9"/>
  <c r="A98" i="9"/>
  <c r="A92" i="9"/>
  <c r="A86" i="9"/>
  <c r="A80" i="9"/>
  <c r="A74" i="9"/>
  <c r="A68" i="9"/>
  <c r="A62" i="9"/>
  <c r="A56" i="9"/>
  <c r="A50" i="9"/>
  <c r="A44" i="9"/>
  <c r="A38" i="9"/>
  <c r="A32" i="9"/>
  <c r="A26" i="9"/>
  <c r="A20" i="9"/>
  <c r="A14" i="9"/>
  <c r="A8" i="9"/>
  <c r="I3" i="31"/>
  <c r="I2" i="31"/>
  <c r="G4" i="15"/>
  <c r="G2" i="15"/>
  <c r="D11" i="30"/>
  <c r="D12" i="30"/>
  <c r="D13" i="30"/>
  <c r="D14" i="30"/>
  <c r="D15" i="30"/>
  <c r="D16" i="30"/>
  <c r="D17" i="30"/>
  <c r="D18" i="30"/>
  <c r="D19" i="30"/>
  <c r="D20" i="30"/>
  <c r="D21" i="30"/>
  <c r="D22" i="30"/>
  <c r="D23" i="30"/>
  <c r="D24" i="30"/>
  <c r="D25" i="30"/>
  <c r="D26" i="30"/>
  <c r="D27" i="30"/>
  <c r="D28" i="30"/>
  <c r="D29" i="30"/>
  <c r="H9" i="15"/>
  <c r="H10" i="15"/>
  <c r="H11" i="15"/>
  <c r="H12" i="15"/>
  <c r="H13" i="15"/>
  <c r="H14" i="15"/>
  <c r="H15" i="15"/>
  <c r="H16" i="15"/>
  <c r="H17" i="15"/>
  <c r="H18" i="15"/>
  <c r="H19" i="15"/>
  <c r="H20" i="15"/>
  <c r="H21" i="15"/>
  <c r="H22" i="15"/>
  <c r="H23" i="15"/>
  <c r="H24" i="15"/>
  <c r="H25" i="15"/>
  <c r="H26" i="15"/>
  <c r="H27" i="15"/>
  <c r="K9" i="15"/>
  <c r="L9" i="15"/>
  <c r="K10" i="15"/>
  <c r="L10" i="15"/>
  <c r="K11" i="15"/>
  <c r="L11" i="15"/>
  <c r="K12" i="15"/>
  <c r="L12" i="15"/>
  <c r="K13" i="15"/>
  <c r="L13" i="15"/>
  <c r="K14" i="15"/>
  <c r="L14" i="15"/>
  <c r="K15" i="15"/>
  <c r="L15" i="15"/>
  <c r="K16" i="15"/>
  <c r="L16" i="15"/>
  <c r="K17" i="15"/>
  <c r="L17" i="15"/>
  <c r="K18" i="15"/>
  <c r="L18" i="15"/>
  <c r="K19" i="15"/>
  <c r="M19" i="15" s="1"/>
  <c r="L19" i="15"/>
  <c r="K20" i="15"/>
  <c r="L20" i="15"/>
  <c r="K21" i="15"/>
  <c r="L21" i="15"/>
  <c r="K22" i="15"/>
  <c r="L22" i="15"/>
  <c r="K23" i="15"/>
  <c r="L23" i="15"/>
  <c r="K24" i="15"/>
  <c r="L24" i="15"/>
  <c r="K25" i="15"/>
  <c r="L25" i="15"/>
  <c r="K26" i="15"/>
  <c r="L26" i="15"/>
  <c r="K27" i="15"/>
  <c r="M27" i="15" s="1"/>
  <c r="N27" i="15" s="1"/>
  <c r="D27" i="31" s="1"/>
  <c r="G28" i="36" s="1"/>
  <c r="L27" i="15"/>
  <c r="I9" i="15"/>
  <c r="I10" i="15"/>
  <c r="I11" i="15"/>
  <c r="I12" i="15"/>
  <c r="I13" i="15"/>
  <c r="I14" i="15"/>
  <c r="I15" i="15"/>
  <c r="I16" i="15"/>
  <c r="I17" i="15"/>
  <c r="I18" i="15"/>
  <c r="I19" i="15"/>
  <c r="I20" i="15"/>
  <c r="I21" i="15"/>
  <c r="I22" i="15"/>
  <c r="I23" i="15"/>
  <c r="I24" i="15"/>
  <c r="I25" i="15"/>
  <c r="I26" i="15"/>
  <c r="I27" i="15"/>
  <c r="D9" i="15"/>
  <c r="E9" i="15" s="1"/>
  <c r="C8" i="9" s="1"/>
  <c r="T8" i="9" s="1"/>
  <c r="T9" i="9" s="1"/>
  <c r="T10" i="9" s="1"/>
  <c r="T11" i="9" s="1"/>
  <c r="T12" i="9" s="1"/>
  <c r="T13" i="9" s="1"/>
  <c r="D10" i="15"/>
  <c r="F10" i="15" s="1"/>
  <c r="C10" i="31" s="1"/>
  <c r="D11" i="15"/>
  <c r="E11" i="15" s="1"/>
  <c r="D12" i="15"/>
  <c r="E12" i="15" s="1"/>
  <c r="D13" i="36" s="1"/>
  <c r="D13" i="15"/>
  <c r="E13" i="15" s="1"/>
  <c r="D14" i="15"/>
  <c r="F14" i="15" s="1"/>
  <c r="C14" i="31" s="1"/>
  <c r="D15" i="15"/>
  <c r="F15" i="15" s="1"/>
  <c r="C15" i="31" s="1"/>
  <c r="D16" i="15"/>
  <c r="E16" i="15" s="1"/>
  <c r="D17" i="15"/>
  <c r="F17" i="15" s="1"/>
  <c r="C17" i="31" s="1"/>
  <c r="D18" i="15"/>
  <c r="F18" i="15" s="1"/>
  <c r="C18" i="31" s="1"/>
  <c r="D19" i="15"/>
  <c r="E19" i="15" s="1"/>
  <c r="D20" i="15"/>
  <c r="D21" i="15"/>
  <c r="F21" i="15" s="1"/>
  <c r="C21" i="31" s="1"/>
  <c r="D22" i="15"/>
  <c r="E22" i="15" s="1"/>
  <c r="D23" i="15"/>
  <c r="E23" i="15" s="1"/>
  <c r="D24" i="15"/>
  <c r="E24" i="15" s="1"/>
  <c r="D25" i="15"/>
  <c r="E25" i="15" s="1"/>
  <c r="D26" i="15"/>
  <c r="F26" i="15" s="1"/>
  <c r="C26" i="31" s="1"/>
  <c r="D27" i="15"/>
  <c r="F27" i="15" s="1"/>
  <c r="C27" i="31" s="1"/>
  <c r="E20" i="15"/>
  <c r="C74" i="9" s="1"/>
  <c r="T74" i="9" s="1"/>
  <c r="T75" i="9" s="1"/>
  <c r="T76" i="9" s="1"/>
  <c r="T77" i="9" s="1"/>
  <c r="T78" i="9" s="1"/>
  <c r="T79" i="9" s="1"/>
  <c r="E21" i="15"/>
  <c r="C80" i="9" s="1"/>
  <c r="T80" i="9" s="1"/>
  <c r="T81" i="9" s="1"/>
  <c r="T82" i="9" s="1"/>
  <c r="T83" i="9" s="1"/>
  <c r="T84" i="9" s="1"/>
  <c r="T85" i="9" s="1"/>
  <c r="B9" i="15"/>
  <c r="B14" i="9"/>
  <c r="B20" i="9"/>
  <c r="B26" i="9"/>
  <c r="B13" i="31"/>
  <c r="B14" i="35"/>
  <c r="B44" i="9"/>
  <c r="B50" i="9"/>
  <c r="B56" i="9"/>
  <c r="B18" i="35"/>
  <c r="B68" i="9"/>
  <c r="B74" i="9"/>
  <c r="B80" i="9"/>
  <c r="B86" i="9"/>
  <c r="B92" i="9"/>
  <c r="B24" i="31"/>
  <c r="B25" i="35"/>
  <c r="B110" i="9"/>
  <c r="B27" i="15"/>
  <c r="D21" i="36"/>
  <c r="B28" i="36"/>
  <c r="B27" i="36"/>
  <c r="B26" i="36"/>
  <c r="B25" i="36"/>
  <c r="B24" i="36"/>
  <c r="C23" i="36"/>
  <c r="B23" i="36"/>
  <c r="B22" i="36"/>
  <c r="B21" i="36"/>
  <c r="B20" i="36"/>
  <c r="B19" i="36"/>
  <c r="B18" i="36"/>
  <c r="B17" i="36"/>
  <c r="B16" i="36"/>
  <c r="B15" i="36"/>
  <c r="B14" i="36"/>
  <c r="C13" i="36"/>
  <c r="B13" i="36"/>
  <c r="B12" i="36"/>
  <c r="B11" i="36"/>
  <c r="B10" i="36"/>
  <c r="A27" i="35"/>
  <c r="A26" i="35"/>
  <c r="A25" i="35"/>
  <c r="A24" i="35"/>
  <c r="A23" i="35"/>
  <c r="A22" i="35"/>
  <c r="A21" i="35"/>
  <c r="A20" i="35"/>
  <c r="A19" i="35"/>
  <c r="A18" i="35"/>
  <c r="A17" i="35"/>
  <c r="A16" i="35"/>
  <c r="A15" i="35"/>
  <c r="A14" i="35"/>
  <c r="A13" i="35"/>
  <c r="A12" i="35"/>
  <c r="A11" i="35"/>
  <c r="A10" i="35"/>
  <c r="A9" i="35"/>
  <c r="F20" i="15"/>
  <c r="C20" i="31" s="1"/>
  <c r="A9" i="31"/>
  <c r="A10" i="31"/>
  <c r="A11" i="31"/>
  <c r="A12" i="31"/>
  <c r="A13" i="31"/>
  <c r="A14" i="31"/>
  <c r="A15" i="31"/>
  <c r="A16" i="31"/>
  <c r="A17" i="31"/>
  <c r="A18" i="31"/>
  <c r="A19" i="31"/>
  <c r="A20" i="31"/>
  <c r="A21" i="31"/>
  <c r="A22" i="31"/>
  <c r="A23" i="31"/>
  <c r="A24" i="31"/>
  <c r="A25" i="31"/>
  <c r="A26" i="31"/>
  <c r="A27" i="31"/>
  <c r="A16" i="15"/>
  <c r="A17" i="15"/>
  <c r="A18" i="15"/>
  <c r="A19" i="15"/>
  <c r="A20" i="15"/>
  <c r="A21" i="15"/>
  <c r="A22" i="15"/>
  <c r="B22" i="15"/>
  <c r="A23" i="15"/>
  <c r="A24" i="15"/>
  <c r="A25" i="15"/>
  <c r="A26" i="15"/>
  <c r="A27" i="15"/>
  <c r="A15" i="15"/>
  <c r="A14" i="15"/>
  <c r="A13" i="15"/>
  <c r="A12" i="15"/>
  <c r="A11" i="15"/>
  <c r="A10" i="15"/>
  <c r="A9" i="15"/>
  <c r="M21" i="15" l="1"/>
  <c r="E20" i="36"/>
  <c r="N19" i="15"/>
  <c r="D19" i="31" s="1"/>
  <c r="G20" i="36" s="1"/>
  <c r="M22" i="15"/>
  <c r="M18" i="15"/>
  <c r="E19" i="36" s="1"/>
  <c r="M25" i="15"/>
  <c r="N25" i="15" s="1"/>
  <c r="D25" i="31" s="1"/>
  <c r="G26" i="36" s="1"/>
  <c r="E26" i="15"/>
  <c r="C110" i="9" s="1"/>
  <c r="T110" i="9" s="1"/>
  <c r="T111" i="9" s="1"/>
  <c r="T112" i="9" s="1"/>
  <c r="T113" i="9" s="1"/>
  <c r="T114" i="9" s="1"/>
  <c r="T115" i="9" s="1"/>
  <c r="E18" i="15"/>
  <c r="C62" i="9" s="1"/>
  <c r="T62" i="9" s="1"/>
  <c r="T63" i="9" s="1"/>
  <c r="T64" i="9" s="1"/>
  <c r="T65" i="9" s="1"/>
  <c r="T66" i="9" s="1"/>
  <c r="T67" i="9" s="1"/>
  <c r="F25" i="15"/>
  <c r="C25" i="31" s="1"/>
  <c r="F26" i="36" s="1"/>
  <c r="D25" i="36"/>
  <c r="C98" i="9"/>
  <c r="T98" i="9" s="1"/>
  <c r="T99" i="9" s="1"/>
  <c r="T100" i="9" s="1"/>
  <c r="T101" i="9" s="1"/>
  <c r="T102" i="9" s="1"/>
  <c r="T103" i="9" s="1"/>
  <c r="F24" i="15"/>
  <c r="C24" i="31" s="1"/>
  <c r="F19" i="15"/>
  <c r="C19" i="31" s="1"/>
  <c r="F20" i="36" s="1"/>
  <c r="M17" i="15"/>
  <c r="E18" i="36" s="1"/>
  <c r="M16" i="15"/>
  <c r="D50" i="9" s="1"/>
  <c r="U52" i="9" s="1"/>
  <c r="C50" i="9"/>
  <c r="T50" i="9" s="1"/>
  <c r="T51" i="9" s="1"/>
  <c r="T52" i="9" s="1"/>
  <c r="T53" i="9" s="1"/>
  <c r="T54" i="9" s="1"/>
  <c r="T55" i="9" s="1"/>
  <c r="D17" i="36"/>
  <c r="F16" i="15"/>
  <c r="C16" i="31" s="1"/>
  <c r="M14" i="15"/>
  <c r="E15" i="36" s="1"/>
  <c r="C104" i="9"/>
  <c r="T104" i="9" s="1"/>
  <c r="T105" i="9" s="1"/>
  <c r="T106" i="9" s="1"/>
  <c r="T107" i="9" s="1"/>
  <c r="T108" i="9" s="1"/>
  <c r="T109" i="9" s="1"/>
  <c r="D26" i="36"/>
  <c r="F19" i="36"/>
  <c r="D68" i="9"/>
  <c r="U73" i="9" s="1"/>
  <c r="E15" i="15"/>
  <c r="D16" i="36" s="1"/>
  <c r="D22" i="36"/>
  <c r="E27" i="15"/>
  <c r="F23" i="15"/>
  <c r="C23" i="31" s="1"/>
  <c r="M13" i="15"/>
  <c r="N13" i="15" s="1"/>
  <c r="D13" i="31" s="1"/>
  <c r="G14" i="36" s="1"/>
  <c r="D14" i="36"/>
  <c r="C32" i="9"/>
  <c r="T32" i="9" s="1"/>
  <c r="T33" i="9" s="1"/>
  <c r="T34" i="9" s="1"/>
  <c r="T35" i="9" s="1"/>
  <c r="T36" i="9" s="1"/>
  <c r="T37" i="9" s="1"/>
  <c r="F13" i="15"/>
  <c r="C13" i="31" s="1"/>
  <c r="F12" i="15"/>
  <c r="C12" i="31" s="1"/>
  <c r="F13" i="36" s="1"/>
  <c r="M11" i="15"/>
  <c r="N11" i="15" s="1"/>
  <c r="D11" i="31" s="1"/>
  <c r="G12" i="36" s="1"/>
  <c r="F11" i="15"/>
  <c r="C11" i="31" s="1"/>
  <c r="F12" i="36" s="1"/>
  <c r="E10" i="15"/>
  <c r="D11" i="36" s="1"/>
  <c r="M9" i="15"/>
  <c r="N9" i="15" s="1"/>
  <c r="D9" i="31" s="1"/>
  <c r="F9" i="15"/>
  <c r="C9" i="31" s="1"/>
  <c r="F10" i="36" s="1"/>
  <c r="M26" i="15"/>
  <c r="N26" i="15" s="1"/>
  <c r="D26" i="31" s="1"/>
  <c r="G27" i="36" s="1"/>
  <c r="M24" i="15"/>
  <c r="E25" i="36" s="1"/>
  <c r="M23" i="15"/>
  <c r="D92" i="9" s="1"/>
  <c r="U92" i="9" s="1"/>
  <c r="M20" i="15"/>
  <c r="N20" i="15" s="1"/>
  <c r="D20" i="31" s="1"/>
  <c r="G21" i="36" s="1"/>
  <c r="M15" i="15"/>
  <c r="E16" i="36" s="1"/>
  <c r="M12" i="15"/>
  <c r="E13" i="36" s="1"/>
  <c r="M10" i="15"/>
  <c r="D14" i="9" s="1"/>
  <c r="B104" i="9"/>
  <c r="B12" i="15"/>
  <c r="B12" i="35"/>
  <c r="B11" i="31"/>
  <c r="C18" i="36"/>
  <c r="C19" i="36"/>
  <c r="B25" i="15"/>
  <c r="B11" i="15"/>
  <c r="B15" i="31"/>
  <c r="B17" i="15"/>
  <c r="C25" i="36"/>
  <c r="B16" i="35"/>
  <c r="B24" i="35"/>
  <c r="B98" i="9"/>
  <c r="B18" i="31"/>
  <c r="B12" i="31"/>
  <c r="B24" i="15"/>
  <c r="B18" i="15"/>
  <c r="B32" i="9"/>
  <c r="B20" i="15"/>
  <c r="B13" i="15"/>
  <c r="B19" i="31"/>
  <c r="B13" i="35"/>
  <c r="C14" i="36"/>
  <c r="B8" i="9"/>
  <c r="B62" i="9"/>
  <c r="B14" i="31"/>
  <c r="B10" i="31"/>
  <c r="B26" i="15"/>
  <c r="B22" i="35"/>
  <c r="B22" i="31"/>
  <c r="B19" i="35"/>
  <c r="B19" i="15"/>
  <c r="B17" i="31"/>
  <c r="B10" i="35"/>
  <c r="C11" i="36"/>
  <c r="C26" i="36"/>
  <c r="B26" i="31"/>
  <c r="B15" i="35"/>
  <c r="B20" i="35"/>
  <c r="C17" i="36"/>
  <c r="C22" i="36"/>
  <c r="B16" i="15"/>
  <c r="B10" i="15"/>
  <c r="B15" i="15"/>
  <c r="B20" i="31"/>
  <c r="B16" i="31"/>
  <c r="B11" i="35"/>
  <c r="B26" i="35"/>
  <c r="C27" i="36"/>
  <c r="B38" i="9"/>
  <c r="B21" i="15"/>
  <c r="B25" i="31"/>
  <c r="B21" i="31"/>
  <c r="B9" i="35"/>
  <c r="B17" i="35"/>
  <c r="B21" i="35"/>
  <c r="C15" i="36"/>
  <c r="B9" i="31"/>
  <c r="B14" i="15"/>
  <c r="C21" i="36"/>
  <c r="B23" i="15"/>
  <c r="B27" i="31"/>
  <c r="B23" i="31"/>
  <c r="B23" i="35"/>
  <c r="B27" i="35"/>
  <c r="E20" i="31"/>
  <c r="H21" i="36" s="1"/>
  <c r="F21" i="36"/>
  <c r="E24" i="36"/>
  <c r="F18" i="36"/>
  <c r="D110" i="9"/>
  <c r="U110" i="9" s="1"/>
  <c r="C86" i="9"/>
  <c r="T86" i="9" s="1"/>
  <c r="T87" i="9" s="1"/>
  <c r="T88" i="9" s="1"/>
  <c r="T89" i="9" s="1"/>
  <c r="T90" i="9" s="1"/>
  <c r="T91" i="9" s="1"/>
  <c r="D23" i="36"/>
  <c r="E22" i="36"/>
  <c r="D80" i="9"/>
  <c r="N21" i="15"/>
  <c r="D21" i="31" s="1"/>
  <c r="G22" i="36" s="1"/>
  <c r="F16" i="36"/>
  <c r="N22" i="15"/>
  <c r="D22" i="31" s="1"/>
  <c r="G23" i="36" s="1"/>
  <c r="E23" i="36"/>
  <c r="D86" i="9"/>
  <c r="U86" i="9" s="1"/>
  <c r="E21" i="31"/>
  <c r="H22" i="36" s="1"/>
  <c r="F22" i="36"/>
  <c r="F15" i="36"/>
  <c r="E26" i="31"/>
  <c r="H27" i="36" s="1"/>
  <c r="F27" i="36"/>
  <c r="E25" i="31"/>
  <c r="H26" i="36" s="1"/>
  <c r="F11" i="36"/>
  <c r="E27" i="31"/>
  <c r="H28" i="36" s="1"/>
  <c r="F28" i="36"/>
  <c r="D20" i="36"/>
  <c r="C68" i="9"/>
  <c r="T68" i="9" s="1"/>
  <c r="T69" i="9" s="1"/>
  <c r="T70" i="9" s="1"/>
  <c r="T71" i="9" s="1"/>
  <c r="T72" i="9" s="1"/>
  <c r="T73" i="9" s="1"/>
  <c r="D12" i="36"/>
  <c r="C20" i="9"/>
  <c r="T20" i="9" s="1"/>
  <c r="T21" i="9" s="1"/>
  <c r="T22" i="9" s="1"/>
  <c r="T23" i="9" s="1"/>
  <c r="T24" i="9" s="1"/>
  <c r="T25" i="9" s="1"/>
  <c r="D24" i="36"/>
  <c r="C92" i="9"/>
  <c r="T92" i="9" s="1"/>
  <c r="T93" i="9" s="1"/>
  <c r="T94" i="9" s="1"/>
  <c r="T95" i="9" s="1"/>
  <c r="T96" i="9" s="1"/>
  <c r="T97" i="9" s="1"/>
  <c r="F25" i="36"/>
  <c r="E24" i="31"/>
  <c r="H25" i="36" s="1"/>
  <c r="D116" i="9"/>
  <c r="U116" i="9" s="1"/>
  <c r="E28" i="36"/>
  <c r="C12" i="36"/>
  <c r="C16" i="36"/>
  <c r="C20" i="36"/>
  <c r="C24" i="36"/>
  <c r="C28" i="36"/>
  <c r="C26" i="9"/>
  <c r="T26" i="9" s="1"/>
  <c r="T27" i="9" s="1"/>
  <c r="T28" i="9" s="1"/>
  <c r="T29" i="9" s="1"/>
  <c r="T30" i="9" s="1"/>
  <c r="T31" i="9" s="1"/>
  <c r="B116" i="9"/>
  <c r="E14" i="15"/>
  <c r="E17" i="15"/>
  <c r="D10" i="36"/>
  <c r="F22" i="15"/>
  <c r="C22" i="31" s="1"/>
  <c r="E19" i="31" l="1"/>
  <c r="H20" i="36" s="1"/>
  <c r="D98" i="9"/>
  <c r="U98" i="9" s="1"/>
  <c r="N24" i="15"/>
  <c r="D24" i="31" s="1"/>
  <c r="G25" i="36" s="1"/>
  <c r="D62" i="9"/>
  <c r="U63" i="9" s="1"/>
  <c r="N18" i="15"/>
  <c r="D18" i="31" s="1"/>
  <c r="U71" i="9"/>
  <c r="U70" i="9"/>
  <c r="U72" i="9"/>
  <c r="U68" i="9"/>
  <c r="U69" i="9"/>
  <c r="U54" i="9"/>
  <c r="D27" i="36"/>
  <c r="D19" i="36"/>
  <c r="U53" i="9"/>
  <c r="D104" i="9"/>
  <c r="U104" i="9" s="1"/>
  <c r="E27" i="36"/>
  <c r="U50" i="9"/>
  <c r="U55" i="9"/>
  <c r="W50" i="9" s="1"/>
  <c r="U51" i="9"/>
  <c r="D74" i="9"/>
  <c r="U76" i="9" s="1"/>
  <c r="E26" i="36"/>
  <c r="E21" i="36"/>
  <c r="N16" i="15"/>
  <c r="D16" i="31" s="1"/>
  <c r="G17" i="36" s="1"/>
  <c r="N23" i="15"/>
  <c r="D23" i="31" s="1"/>
  <c r="G24" i="36" s="1"/>
  <c r="N14" i="15"/>
  <c r="D14" i="31" s="1"/>
  <c r="G15" i="36" s="1"/>
  <c r="E17" i="36"/>
  <c r="D56" i="9"/>
  <c r="U56" i="9" s="1"/>
  <c r="N17" i="15"/>
  <c r="D17" i="31" s="1"/>
  <c r="F17" i="36"/>
  <c r="D44" i="9"/>
  <c r="U45" i="9" s="1"/>
  <c r="N15" i="15"/>
  <c r="D15" i="31" s="1"/>
  <c r="C44" i="9"/>
  <c r="T44" i="9" s="1"/>
  <c r="T45" i="9" s="1"/>
  <c r="T46" i="9" s="1"/>
  <c r="T47" i="9" s="1"/>
  <c r="T48" i="9" s="1"/>
  <c r="T49" i="9" s="1"/>
  <c r="V44" i="9" s="1"/>
  <c r="D38" i="9"/>
  <c r="E14" i="31"/>
  <c r="H15" i="36" s="1"/>
  <c r="C14" i="9"/>
  <c r="T14" i="9" s="1"/>
  <c r="T15" i="9" s="1"/>
  <c r="T16" i="9" s="1"/>
  <c r="T17" i="9" s="1"/>
  <c r="T18" i="9" s="1"/>
  <c r="T19" i="9" s="1"/>
  <c r="C10" i="35" s="1"/>
  <c r="D20" i="9"/>
  <c r="U24" i="9" s="1"/>
  <c r="E12" i="36"/>
  <c r="D8" i="9"/>
  <c r="U8" i="9" s="1"/>
  <c r="E23" i="31"/>
  <c r="H24" i="36" s="1"/>
  <c r="F24" i="36"/>
  <c r="D28" i="36"/>
  <c r="C116" i="9"/>
  <c r="T116" i="9" s="1"/>
  <c r="T117" i="9" s="1"/>
  <c r="T118" i="9" s="1"/>
  <c r="T119" i="9" s="1"/>
  <c r="T120" i="9" s="1"/>
  <c r="T121" i="9" s="1"/>
  <c r="D32" i="9"/>
  <c r="E14" i="36"/>
  <c r="E13" i="31"/>
  <c r="H14" i="36" s="1"/>
  <c r="F14" i="36"/>
  <c r="N12" i="15"/>
  <c r="D12" i="31" s="1"/>
  <c r="G13" i="36" s="1"/>
  <c r="D26" i="9"/>
  <c r="U31" i="9" s="1"/>
  <c r="E11" i="31"/>
  <c r="H12" i="36" s="1"/>
  <c r="N10" i="15"/>
  <c r="D10" i="31" s="1"/>
  <c r="J12" i="31" s="1"/>
  <c r="E11" i="36"/>
  <c r="G10" i="36"/>
  <c r="E9" i="31"/>
  <c r="H10" i="36" s="1"/>
  <c r="E10" i="36"/>
  <c r="U19" i="9"/>
  <c r="W14" i="9" s="1"/>
  <c r="U14" i="9"/>
  <c r="U15" i="9"/>
  <c r="U16" i="9"/>
  <c r="U18" i="9"/>
  <c r="U17" i="9"/>
  <c r="E22" i="31"/>
  <c r="H23" i="36" s="1"/>
  <c r="F23" i="36"/>
  <c r="U65" i="9"/>
  <c r="U64" i="9"/>
  <c r="U67" i="9"/>
  <c r="W62" i="9" s="1"/>
  <c r="U62" i="9"/>
  <c r="U66" i="9"/>
  <c r="U49" i="9"/>
  <c r="W44" i="9" s="1"/>
  <c r="U48" i="9"/>
  <c r="U46" i="9"/>
  <c r="U83" i="9"/>
  <c r="U85" i="9"/>
  <c r="W80" i="9" s="1"/>
  <c r="U82" i="9"/>
  <c r="U84" i="9"/>
  <c r="U81" i="9"/>
  <c r="U80" i="9"/>
  <c r="D15" i="36"/>
  <c r="C38" i="9"/>
  <c r="T38" i="9" s="1"/>
  <c r="T39" i="9" s="1"/>
  <c r="T40" i="9" s="1"/>
  <c r="T41" i="9" s="1"/>
  <c r="T42" i="9" s="1"/>
  <c r="T43" i="9" s="1"/>
  <c r="V104" i="9"/>
  <c r="V92" i="9"/>
  <c r="V32" i="9"/>
  <c r="C11" i="35"/>
  <c r="C16" i="35"/>
  <c r="C21" i="35"/>
  <c r="V110" i="9"/>
  <c r="C19" i="35"/>
  <c r="V26" i="9"/>
  <c r="V8" i="9"/>
  <c r="V98" i="9"/>
  <c r="C22" i="35"/>
  <c r="C20" i="35"/>
  <c r="C56" i="9"/>
  <c r="T56" i="9" s="1"/>
  <c r="T57" i="9" s="1"/>
  <c r="T58" i="9" s="1"/>
  <c r="T59" i="9" s="1"/>
  <c r="T60" i="9" s="1"/>
  <c r="T61" i="9" s="1"/>
  <c r="D18" i="36"/>
  <c r="D26" i="35"/>
  <c r="W110" i="9"/>
  <c r="W98" i="9"/>
  <c r="D24" i="35"/>
  <c r="W68" i="9"/>
  <c r="D19" i="35"/>
  <c r="D27" i="35"/>
  <c r="W116" i="9"/>
  <c r="D25" i="35"/>
  <c r="W104" i="9"/>
  <c r="D22" i="35"/>
  <c r="W86" i="9"/>
  <c r="W92" i="9"/>
  <c r="D23" i="35"/>
  <c r="K13" i="31" l="1"/>
  <c r="E14" i="37" s="1"/>
  <c r="M13" i="31"/>
  <c r="L9" i="31"/>
  <c r="L10" i="31"/>
  <c r="F11" i="37" s="1"/>
  <c r="J10" i="31"/>
  <c r="D11" i="37" s="1"/>
  <c r="K11" i="31"/>
  <c r="E12" i="37" s="1"/>
  <c r="I12" i="31"/>
  <c r="C13" i="37" s="1"/>
  <c r="K12" i="31"/>
  <c r="E13" i="37" s="1"/>
  <c r="L11" i="31"/>
  <c r="F12" i="37" s="1"/>
  <c r="L12" i="31"/>
  <c r="F13" i="37" s="1"/>
  <c r="J13" i="31"/>
  <c r="D14" i="37" s="1"/>
  <c r="K10" i="31"/>
  <c r="E11" i="37" s="1"/>
  <c r="M12" i="31"/>
  <c r="G13" i="37" s="1"/>
  <c r="J9" i="31"/>
  <c r="I10" i="31"/>
  <c r="C11" i="37" s="1"/>
  <c r="I13" i="31"/>
  <c r="C14" i="37" s="1"/>
  <c r="I9" i="31"/>
  <c r="C10" i="37" s="1"/>
  <c r="M10" i="31"/>
  <c r="G11" i="37" s="1"/>
  <c r="K9" i="31"/>
  <c r="E10" i="37" s="1"/>
  <c r="L13" i="31"/>
  <c r="F14" i="37" s="1"/>
  <c r="G19" i="36"/>
  <c r="M9" i="31"/>
  <c r="G10" i="37" s="1"/>
  <c r="M11" i="31"/>
  <c r="G12" i="37" s="1"/>
  <c r="J11" i="31"/>
  <c r="D12" i="37" s="1"/>
  <c r="E18" i="31"/>
  <c r="H19" i="36" s="1"/>
  <c r="I11" i="31"/>
  <c r="C12" i="37" s="1"/>
  <c r="F27" i="35"/>
  <c r="J28" i="36"/>
  <c r="L28" i="36" s="1"/>
  <c r="U79" i="9"/>
  <c r="W74" i="9" s="1"/>
  <c r="F22" i="35"/>
  <c r="J23" i="36"/>
  <c r="L23" i="36" s="1"/>
  <c r="F24" i="35"/>
  <c r="J25" i="36"/>
  <c r="L25" i="36" s="1"/>
  <c r="F26" i="35"/>
  <c r="J27" i="36"/>
  <c r="L27" i="36" s="1"/>
  <c r="F23" i="35"/>
  <c r="J24" i="36"/>
  <c r="L24" i="36" s="1"/>
  <c r="F25" i="35"/>
  <c r="J26" i="36"/>
  <c r="L26" i="36" s="1"/>
  <c r="D16" i="35"/>
  <c r="F16" i="35" s="1"/>
  <c r="U77" i="9"/>
  <c r="U75" i="9"/>
  <c r="U78" i="9"/>
  <c r="D21" i="35"/>
  <c r="J22" i="36" s="1"/>
  <c r="L22" i="36" s="1"/>
  <c r="D18" i="35"/>
  <c r="F18" i="35" s="1"/>
  <c r="U59" i="9"/>
  <c r="U74" i="9"/>
  <c r="E16" i="31"/>
  <c r="H17" i="36" s="1"/>
  <c r="E11" i="35"/>
  <c r="I12" i="36"/>
  <c r="K12" i="36" s="1"/>
  <c r="E20" i="35"/>
  <c r="I21" i="36"/>
  <c r="K21" i="36" s="1"/>
  <c r="M21" i="36" s="1"/>
  <c r="O21" i="36" s="1"/>
  <c r="N21" i="36" s="1"/>
  <c r="Q21" i="36" s="1"/>
  <c r="E10" i="35"/>
  <c r="I11" i="36"/>
  <c r="K11" i="36" s="1"/>
  <c r="U21" i="9"/>
  <c r="E19" i="35"/>
  <c r="I20" i="36"/>
  <c r="K20" i="36" s="1"/>
  <c r="D20" i="35"/>
  <c r="E22" i="35"/>
  <c r="G22" i="35" s="1"/>
  <c r="I23" i="36"/>
  <c r="K23" i="36" s="1"/>
  <c r="M23" i="36" s="1"/>
  <c r="O23" i="36" s="1"/>
  <c r="N23" i="36" s="1"/>
  <c r="Q23" i="36" s="1"/>
  <c r="E21" i="35"/>
  <c r="G21" i="35" s="1"/>
  <c r="I22" i="36"/>
  <c r="K22" i="36" s="1"/>
  <c r="M22" i="36" s="1"/>
  <c r="O22" i="36" s="1"/>
  <c r="N22" i="36" s="1"/>
  <c r="Q22" i="36" s="1"/>
  <c r="F19" i="35"/>
  <c r="J20" i="36"/>
  <c r="L20" i="36" s="1"/>
  <c r="E16" i="35"/>
  <c r="I17" i="36"/>
  <c r="K17" i="36" s="1"/>
  <c r="U60" i="9"/>
  <c r="U58" i="9"/>
  <c r="U57" i="9"/>
  <c r="U61" i="9"/>
  <c r="D17" i="35" s="1"/>
  <c r="G18" i="36"/>
  <c r="E17" i="31"/>
  <c r="H18" i="36" s="1"/>
  <c r="U47" i="9"/>
  <c r="D15" i="35"/>
  <c r="U44" i="9"/>
  <c r="G16" i="36"/>
  <c r="E15" i="31"/>
  <c r="H16" i="36" s="1"/>
  <c r="U38" i="9"/>
  <c r="U40" i="9"/>
  <c r="U41" i="9"/>
  <c r="U43" i="9"/>
  <c r="U42" i="9"/>
  <c r="U39" i="9"/>
  <c r="D10" i="35"/>
  <c r="U22" i="9"/>
  <c r="U25" i="9"/>
  <c r="U20" i="9"/>
  <c r="U23" i="9"/>
  <c r="U9" i="9"/>
  <c r="U13" i="9"/>
  <c r="U12" i="9"/>
  <c r="U11" i="9"/>
  <c r="U10" i="9"/>
  <c r="C13" i="35"/>
  <c r="U36" i="9"/>
  <c r="U33" i="9"/>
  <c r="U35" i="9"/>
  <c r="U34" i="9"/>
  <c r="U32" i="9"/>
  <c r="U37" i="9"/>
  <c r="E12" i="31"/>
  <c r="H13" i="36" s="1"/>
  <c r="D12" i="35"/>
  <c r="W26" i="9"/>
  <c r="U26" i="9"/>
  <c r="U29" i="9"/>
  <c r="U27" i="9"/>
  <c r="U28" i="9"/>
  <c r="U30" i="9"/>
  <c r="G11" i="36"/>
  <c r="E10" i="31"/>
  <c r="H11" i="36" s="1"/>
  <c r="G14" i="37"/>
  <c r="D13" i="37"/>
  <c r="F10" i="37"/>
  <c r="D10" i="37"/>
  <c r="V68" i="9"/>
  <c r="C15" i="35"/>
  <c r="G20" i="35"/>
  <c r="C26" i="35"/>
  <c r="C12" i="35"/>
  <c r="C14" i="35"/>
  <c r="V38" i="9"/>
  <c r="C18" i="35"/>
  <c r="V50" i="9"/>
  <c r="V62" i="9"/>
  <c r="V74" i="9"/>
  <c r="C23" i="35"/>
  <c r="C25" i="35"/>
  <c r="V80" i="9"/>
  <c r="V116" i="9"/>
  <c r="C27" i="35"/>
  <c r="C24" i="35"/>
  <c r="V20" i="9"/>
  <c r="V56" i="9"/>
  <c r="C17" i="35"/>
  <c r="V86" i="9"/>
  <c r="C9" i="35"/>
  <c r="V14" i="9"/>
  <c r="M20" i="36" l="1"/>
  <c r="O20" i="36" s="1"/>
  <c r="N20" i="36" s="1"/>
  <c r="Q20" i="36" s="1"/>
  <c r="G19" i="35"/>
  <c r="F21" i="35"/>
  <c r="J17" i="36"/>
  <c r="L17" i="36" s="1"/>
  <c r="M17" i="36" s="1"/>
  <c r="O17" i="36" s="1"/>
  <c r="N17" i="36" s="1"/>
  <c r="Q17" i="36" s="1"/>
  <c r="G16" i="35"/>
  <c r="J19" i="36"/>
  <c r="L19" i="36" s="1"/>
  <c r="E9" i="35"/>
  <c r="I10" i="36"/>
  <c r="K10" i="36" s="1"/>
  <c r="E18" i="35"/>
  <c r="I19" i="36"/>
  <c r="K19" i="36" s="1"/>
  <c r="E24" i="35"/>
  <c r="G24" i="35" s="1"/>
  <c r="I25" i="36"/>
  <c r="K25" i="36" s="1"/>
  <c r="M25" i="36" s="1"/>
  <c r="O25" i="36" s="1"/>
  <c r="N25" i="36" s="1"/>
  <c r="Q25" i="36" s="1"/>
  <c r="F17" i="35"/>
  <c r="J18" i="36"/>
  <c r="L18" i="36" s="1"/>
  <c r="E27" i="35"/>
  <c r="G27" i="35" s="1"/>
  <c r="I28" i="36"/>
  <c r="K28" i="36" s="1"/>
  <c r="M28" i="36" s="1"/>
  <c r="O28" i="36" s="1"/>
  <c r="N28" i="36" s="1"/>
  <c r="Q28" i="36" s="1"/>
  <c r="F10" i="35"/>
  <c r="G10" i="35" s="1"/>
  <c r="J11" i="36"/>
  <c r="L11" i="36" s="1"/>
  <c r="M11" i="36" s="1"/>
  <c r="O11" i="36" s="1"/>
  <c r="N11" i="36" s="1"/>
  <c r="Q11" i="36" s="1"/>
  <c r="F20" i="35"/>
  <c r="J21" i="36"/>
  <c r="L21" i="36" s="1"/>
  <c r="E15" i="35"/>
  <c r="I16" i="36"/>
  <c r="K16" i="36" s="1"/>
  <c r="E23" i="35"/>
  <c r="G23" i="35" s="1"/>
  <c r="I24" i="36"/>
  <c r="K24" i="36" s="1"/>
  <c r="M24" i="36" s="1"/>
  <c r="O24" i="36" s="1"/>
  <c r="N24" i="36" s="1"/>
  <c r="Q24" i="36" s="1"/>
  <c r="E17" i="35"/>
  <c r="I18" i="36"/>
  <c r="K18" i="36" s="1"/>
  <c r="E14" i="35"/>
  <c r="I15" i="36"/>
  <c r="K15" i="36" s="1"/>
  <c r="E13" i="35"/>
  <c r="I14" i="36"/>
  <c r="K14" i="36" s="1"/>
  <c r="E12" i="35"/>
  <c r="I13" i="36"/>
  <c r="K13" i="36" s="1"/>
  <c r="F15" i="35"/>
  <c r="J16" i="36"/>
  <c r="L16" i="36" s="1"/>
  <c r="E25" i="35"/>
  <c r="G25" i="35" s="1"/>
  <c r="I26" i="36"/>
  <c r="K26" i="36" s="1"/>
  <c r="M26" i="36" s="1"/>
  <c r="O26" i="36" s="1"/>
  <c r="N26" i="36" s="1"/>
  <c r="Q26" i="36" s="1"/>
  <c r="E26" i="35"/>
  <c r="G26" i="35" s="1"/>
  <c r="I27" i="36"/>
  <c r="K27" i="36" s="1"/>
  <c r="M27" i="36" s="1"/>
  <c r="O27" i="36" s="1"/>
  <c r="N27" i="36" s="1"/>
  <c r="Q27" i="36" s="1"/>
  <c r="F12" i="35"/>
  <c r="J13" i="36"/>
  <c r="L13" i="36" s="1"/>
  <c r="W56" i="9"/>
  <c r="W38" i="9"/>
  <c r="D14" i="35"/>
  <c r="B17" i="33"/>
  <c r="W20" i="9"/>
  <c r="D11" i="35"/>
  <c r="G12" i="35"/>
  <c r="D9" i="35"/>
  <c r="W8" i="9"/>
  <c r="W32" i="9"/>
  <c r="D13" i="35"/>
  <c r="B15" i="33"/>
  <c r="B16" i="33"/>
  <c r="B14" i="33"/>
  <c r="M19" i="36" l="1"/>
  <c r="O19" i="36" s="1"/>
  <c r="N19" i="36" s="1"/>
  <c r="Q19" i="36" s="1"/>
  <c r="G18" i="35"/>
  <c r="M16" i="36"/>
  <c r="O16" i="36" s="1"/>
  <c r="N16" i="36" s="1"/>
  <c r="Q16" i="36" s="1"/>
  <c r="G17" i="35"/>
  <c r="M13" i="36"/>
  <c r="O13" i="36" s="1"/>
  <c r="N13" i="36" s="1"/>
  <c r="Q13" i="36" s="1"/>
  <c r="G15" i="35"/>
  <c r="F13" i="35"/>
  <c r="G13" i="35" s="1"/>
  <c r="J14" i="36"/>
  <c r="L14" i="36" s="1"/>
  <c r="M14" i="36" s="1"/>
  <c r="O14" i="36" s="1"/>
  <c r="N14" i="36" s="1"/>
  <c r="Q14" i="36" s="1"/>
  <c r="F11" i="35"/>
  <c r="G11" i="35" s="1"/>
  <c r="J12" i="36"/>
  <c r="L12" i="36" s="1"/>
  <c r="M12" i="36" s="1"/>
  <c r="O12" i="36" s="1"/>
  <c r="N12" i="36" s="1"/>
  <c r="Q12" i="36" s="1"/>
  <c r="M18" i="36"/>
  <c r="O18" i="36" s="1"/>
  <c r="N18" i="36" s="1"/>
  <c r="Q18" i="36" s="1"/>
  <c r="F14" i="35"/>
  <c r="G14" i="35" s="1"/>
  <c r="J15" i="36"/>
  <c r="L15" i="36" s="1"/>
  <c r="M15" i="36" s="1"/>
  <c r="O15" i="36" s="1"/>
  <c r="N15" i="36" s="1"/>
  <c r="Q15" i="36" s="1"/>
  <c r="F9" i="35"/>
  <c r="G9" i="35" s="1"/>
  <c r="J10" i="36"/>
  <c r="L10" i="36" s="1"/>
  <c r="M10" i="36" s="1"/>
  <c r="O10" i="36" s="1"/>
  <c r="N10" i="36" s="1"/>
  <c r="Q10" i="36" s="1"/>
  <c r="B18" i="33"/>
  <c r="C18" i="33" s="1"/>
  <c r="N9" i="35" l="1"/>
  <c r="N10" i="37" s="1"/>
  <c r="N12" i="35"/>
  <c r="N13" i="37" s="1"/>
  <c r="L10" i="35"/>
  <c r="N13" i="35"/>
  <c r="N14" i="37" s="1"/>
  <c r="O11" i="35"/>
  <c r="O12" i="37" s="1"/>
  <c r="K9" i="35"/>
  <c r="O12" i="35"/>
  <c r="O13" i="37" s="1"/>
  <c r="K10" i="35"/>
  <c r="K11" i="37" s="1"/>
  <c r="N10" i="35"/>
  <c r="N11" i="37" s="1"/>
  <c r="L12" i="35"/>
  <c r="L13" i="37" s="1"/>
  <c r="L9" i="35"/>
  <c r="L10" i="37" s="1"/>
  <c r="M9" i="35"/>
  <c r="M10" i="37" s="1"/>
  <c r="N11" i="35"/>
  <c r="N12" i="37" s="1"/>
  <c r="K11" i="35"/>
  <c r="L11" i="35"/>
  <c r="L12" i="37" s="1"/>
  <c r="L13" i="35"/>
  <c r="L14" i="37" s="1"/>
  <c r="O9" i="35"/>
  <c r="O10" i="37" s="1"/>
  <c r="M10" i="35"/>
  <c r="M11" i="35"/>
  <c r="M12" i="37" s="1"/>
  <c r="M13" i="35"/>
  <c r="M14" i="37" s="1"/>
  <c r="O10" i="35"/>
  <c r="O11" i="37" s="1"/>
  <c r="M12" i="35"/>
  <c r="M13" i="37" s="1"/>
  <c r="O13" i="35"/>
  <c r="O14" i="37" s="1"/>
  <c r="K12" i="35"/>
  <c r="K13" i="37" s="1"/>
  <c r="K13" i="35"/>
  <c r="K14" i="37" s="1"/>
  <c r="D15" i="33"/>
  <c r="L11" i="37"/>
  <c r="D16" i="33"/>
  <c r="D14" i="33"/>
  <c r="D17" i="33"/>
  <c r="K10" i="37"/>
  <c r="M11" i="37"/>
  <c r="K12" i="37"/>
  <c r="C14" i="33"/>
  <c r="C16" i="33"/>
  <c r="C17" i="33"/>
  <c r="B21" i="33"/>
  <c r="C15" i="33"/>
  <c r="D18" i="33" l="1"/>
  <c r="E18" i="33" s="1"/>
  <c r="E17" i="33" l="1"/>
  <c r="E16" i="33"/>
  <c r="E15" i="33"/>
  <c r="E14" i="33"/>
  <c r="D21" i="33"/>
</calcChain>
</file>

<file path=xl/sharedStrings.xml><?xml version="1.0" encoding="utf-8"?>
<sst xmlns="http://schemas.openxmlformats.org/spreadsheetml/2006/main" count="1555" uniqueCount="469">
  <si>
    <t>Matriz Mapa de Riesgos</t>
  </si>
  <si>
    <r>
      <t xml:space="preserve">Con la expedición del Decreto 1499 de 2017 “Por medio del cual se modifica el Decreto 1083 de 2015, Decreto Único Reglamentario del Sector Función Pública, en lo relacionado con el Sistema de Gestión establecido en el artículo 133 de la Ley 1753 de 2015”, se crea un solo Sistema de Gestión y se alinea con el Sistema de Control Interno, hoy todas las entidades públicas requieren actualizar y/o implementar el Modelo Integrado de Planeación y Gestión MIPG, modelo que incorpora el Modelo Estándar de Control Interno MECI a través de la 7a dimensión del mismo.  En este marco general, el proceso de administración del riesgo es un esfuerzo conjunto entre la Alta Dirección y los servidores en todos sus niveles, ejercicio que inicia con la formulación de la política de Administración del Riesgo, la cual incluye los niveles de responsabilidad frente al seguimiento y evaluación, aspectos que deberán definirse acorde con el Esquema de Líneas de Defensa vinculado a la Dimensión 7.
Teniendo en cuenta lo anterior y dada la necesidad de las entidades frente a la estructuración de los mapas de riesgos, como herramienta fundamental frente a la gestión del riesgo, el presente formato desarrolla un esquema completo acorde con los contenidos metodológicos de la </t>
    </r>
    <r>
      <rPr>
        <b/>
        <sz val="10"/>
        <color theme="9" tint="-0.249977111117893"/>
        <rFont val="Arial Narrow"/>
        <family val="2"/>
      </rPr>
      <t>Guía para la Administración del Riesgo y el diseño de controles V5</t>
    </r>
    <r>
      <rPr>
        <sz val="10"/>
        <rFont val="Arial Narrow"/>
        <family val="2"/>
      </rPr>
      <t>. El formato cuenta con celdas parametrizadas y permite contar con los respectivos mapas de calor para riesgo inherente y riesgo residual.</t>
    </r>
  </si>
  <si>
    <t>Orientaciones Generales</t>
  </si>
  <si>
    <r>
      <t xml:space="preserve">Antes de iniciar con el diligenciamiento de la información en la matriz, se requiere haber avanzado en el análisis del </t>
    </r>
    <r>
      <rPr>
        <b/>
        <sz val="11"/>
        <rFont val="Arial Narrow"/>
        <family val="2"/>
      </rPr>
      <t>proceso, su objetivo, alcance, actividades clave</t>
    </r>
    <r>
      <rPr>
        <sz val="11"/>
        <rFont val="Arial Narrow"/>
        <family val="2"/>
      </rPr>
      <t xml:space="preserve">, considere los lineamientos establecidos en el </t>
    </r>
    <r>
      <rPr>
        <b/>
        <sz val="11"/>
        <color theme="9" tint="-0.249977111117893"/>
        <rFont val="Arial Narrow"/>
        <family val="2"/>
      </rPr>
      <t>Paso 2: identificación del riesgo</t>
    </r>
    <r>
      <rPr>
        <sz val="11"/>
        <rFont val="Arial Narrow"/>
        <family val="2"/>
      </rPr>
      <t xml:space="preserve">, donde se explica ampliamente las bases para adelantar este análisis.
Así mismo, considere en el </t>
    </r>
    <r>
      <rPr>
        <b/>
        <sz val="11"/>
        <color theme="9" tint="-0.249977111117893"/>
        <rFont val="Arial Narrow"/>
        <family val="2"/>
      </rPr>
      <t>Paso 3: valoración del riesgo</t>
    </r>
    <r>
      <rPr>
        <sz val="11"/>
        <rFont val="Arial Narrow"/>
        <family val="2"/>
      </rPr>
      <t xml:space="preserve"> los lineamientos para definir el No. de veces que se hace la actividad con la cual se relaciona el riesgo y su impacto en términos económicos o reputacionales. En este mismo paso se analizan los controles que deben responder a los atributos de eficiencia e informativos.</t>
    </r>
  </si>
  <si>
    <t>Las hojas se encuentran protegidas para evidar dañar las formulas, para desprotegerlas no se requiere contraseña</t>
  </si>
  <si>
    <t>Se debe ingresar información solo en las celdas identificadas con color NARANJA CLARO, las demás contienen formulas de autollenado</t>
  </si>
  <si>
    <t>El formato de fecha es: DD/MM/AAAA</t>
  </si>
  <si>
    <t>El archivo contiene las siguientes hojas:</t>
  </si>
  <si>
    <r>
      <t>1 INSTRUCTIVO:</t>
    </r>
    <r>
      <rPr>
        <sz val="11"/>
        <rFont val="Arial Narrow"/>
        <family val="2"/>
      </rPr>
      <t xml:space="preserve"> Identifica el contenido del archivo y su funcionalidad</t>
    </r>
  </si>
  <si>
    <r>
      <t>2 CONTEXTO E IDENTIFICACIÓN:</t>
    </r>
    <r>
      <rPr>
        <sz val="11"/>
        <rFont val="Arial Narrow"/>
        <family val="2"/>
      </rPr>
      <t xml:space="preserve"> Se establece el Número, Descripción y Factor del riesgo</t>
    </r>
  </si>
  <si>
    <t>Columna</t>
  </si>
  <si>
    <t>Descripción - Lineamientos para el diligenciamiento</t>
  </si>
  <si>
    <t>Proceso</t>
  </si>
  <si>
    <t>Diligencie el nombre del proceso al cual se le identificarán y valorarán los riesgos.</t>
  </si>
  <si>
    <t>Objetivo del Proceso</t>
  </si>
  <si>
    <t>Diligencie el objetivo del proceso.</t>
  </si>
  <si>
    <t>Elaboración o Actualización:</t>
  </si>
  <si>
    <t>Fecha en la que realiza el diligenciamiento o actualización del mapa de riesgos, formato (DD/MM/AAAA)</t>
  </si>
  <si>
    <t>Vigencia:</t>
  </si>
  <si>
    <t>Vigencia que tiene el mapa de riesgos fecha inicio fecha final, formato (DD/MM/AAAA)</t>
  </si>
  <si>
    <t>No. de Riesgo</t>
  </si>
  <si>
    <t xml:space="preserve">Permite definir unl consecutivo de riesgos.
Una entidad puede ir en el riesgo 150, pero tener 70 riesgos, lo que permite llevar una traza de los riesgos. Esta información la debe administrar la oficina asesora de planeación o gerencia de riesgos.  Cuando un el riesgo salga del mapa no existirá otro riesgo con el mismo número. </t>
  </si>
  <si>
    <t>¿QUÉ? 
IMPACTO</t>
  </si>
  <si>
    <t>Analice las consecuencias que puede ocasionar a la organización la materialización del riesgo, Seleccione de la lista desplegable entre: 
Posibilidad de pérdida Económica
Posibilidad de pérdida Reputacional
Posibilidad de pérdida Económica y Reputacional</t>
  </si>
  <si>
    <t xml:space="preserve">¿CÓMO?
CAUSA INMEDIATA </t>
  </si>
  <si>
    <r>
      <t xml:space="preserve">Circunstancias bajo las cuales se presenta el riesgo, es la situación más evidente frente al riesgo, redacte de la forma más concreta posible.
(Iniciar con la palabra </t>
    </r>
    <r>
      <rPr>
        <b/>
        <sz val="9"/>
        <rFont val="Arial Narrow"/>
        <family val="2"/>
      </rPr>
      <t>por</t>
    </r>
    <r>
      <rPr>
        <sz val="9"/>
        <rFont val="Arial Narrow"/>
        <family val="2"/>
      </rPr>
      <t>)</t>
    </r>
  </si>
  <si>
    <t>¿PORQUÉ?
CAUSA RAÍZ</t>
  </si>
  <si>
    <r>
      <t xml:space="preserve">Causa  principal  o básica, corresponde a las razones por la cuales se puede presentar  el riesgo, redacte de la forma más concreta posible.
(Iniciar </t>
    </r>
    <r>
      <rPr>
        <b/>
        <sz val="9"/>
        <rFont val="Arial Narrow"/>
        <family val="2"/>
      </rPr>
      <t>con debido a</t>
    </r>
    <r>
      <rPr>
        <sz val="9"/>
        <rFont val="Arial Narrow"/>
        <family val="2"/>
      </rPr>
      <t>)</t>
    </r>
  </si>
  <si>
    <t>DESCRIPCIÓN DEL RIESGO</t>
  </si>
  <si>
    <r>
      <t xml:space="preserve">Consolida o resume los análisis sobre impacto + causa inmediata + causa raíz, permitiendo contar con una redacción clara y concreta del riesgo indentificado. Tenga en cuenta la estructura de alto nivel establecida en al guía, inicia con </t>
    </r>
    <r>
      <rPr>
        <b/>
        <sz val="9"/>
        <color theme="9" tint="-0.249977111117893"/>
        <rFont val="Arial Narrow"/>
        <family val="2"/>
      </rPr>
      <t>POSIBILIDAD DE + Impacto para la entidad (Qué) + Causa Inmediata (Cómo) + Causa Raíz (Por qué)</t>
    </r>
    <r>
      <rPr>
        <sz val="9"/>
        <rFont val="Arial Narrow"/>
        <family val="2"/>
      </rPr>
      <t xml:space="preserve"> 
(Se genera automáticamente)</t>
    </r>
  </si>
  <si>
    <t>FACTOR DEL RIESGO / TIPO</t>
  </si>
  <si>
    <t>Seleccione de la lista desplegable entre las opiciones:
A_Ejecución_y_Administración_de_procesos
B_Fraude_Externo
C_Fraude_Interno
D_Fallas_Tecnológicas
E_Relaciones_Laborales
F_Usuarios_Productos_y_Prácticas_Organizacionales
G_Daños_Activos_Físicos</t>
  </si>
  <si>
    <t>FACTOR DEL RIESGO / SELECCIONE FUENTE GENERADORA DEL EVENTO PARA TIPO E,F,G</t>
  </si>
  <si>
    <r>
      <rPr>
        <b/>
        <sz val="9"/>
        <rFont val="Arial Narrow"/>
        <family val="2"/>
      </rPr>
      <t>Si en TIPO seleccioneó las opiciones:</t>
    </r>
    <r>
      <rPr>
        <sz val="9"/>
        <rFont val="Arial Narrow"/>
        <family val="2"/>
      </rPr>
      <t xml:space="preserve">
E_Relaciones_Laborales
F_Usuarios_Productos_y_Prácticas_Organizacionales
G_Daños_Activos_Físicos
</t>
    </r>
    <r>
      <rPr>
        <b/>
        <sz val="9"/>
        <rFont val="Arial Narrow"/>
        <family val="2"/>
      </rPr>
      <t>Debe definir la fuente generadora de la lista desplegable</t>
    </r>
  </si>
  <si>
    <t>RESULTADO FUENTE GENERADORA DEL EVENTO</t>
  </si>
  <si>
    <t>Se rellena automáticamente según lo seleccinado de FACTOR DEL RIESGO</t>
  </si>
  <si>
    <t xml:space="preserve">3 PROBABIL E IMPACTO INHERENTE: </t>
  </si>
  <si>
    <t>No. veces que realiza la actividad al año</t>
  </si>
  <si>
    <r>
      <t xml:space="preserve">Defina el número de veces que se ejecuta la actividad durante el año, (Recuerde la probabilidad e ocurrencia del riesgo se define como el No. de veces que se pasa por el punto de riesgo en el periodo de 1 año). La matriz automáticamente hará el cálculo para el nivel de probabilidad inherente.
</t>
    </r>
    <r>
      <rPr>
        <b/>
        <sz val="9"/>
        <rFont val="Arial Narrow"/>
        <family val="2"/>
      </rPr>
      <t>La matriz calcula automáticamente:</t>
    </r>
    <r>
      <rPr>
        <sz val="9"/>
        <rFont val="Arial Narrow"/>
        <family val="2"/>
      </rPr>
      <t xml:space="preserve">
Frecuencia de la Actividad
% Probabilidad
Nivel Probabilidad
</t>
    </r>
  </si>
  <si>
    <t>Afectación Económica</t>
  </si>
  <si>
    <t>Selecciona de la lista desplegable el rango de afectación económica y la matriz calcula:
%
Nivel</t>
  </si>
  <si>
    <t>Reputacional</t>
  </si>
  <si>
    <t>Selecciona de la lista desplegable el rango de afectación reputacional y la matriz calcula:
%
Nivel</t>
  </si>
  <si>
    <t>Resultado / Porcentaje de Impacto / Nivel de Impacto</t>
  </si>
  <si>
    <t>Se calcula automáticamente según la información de afectación económica y reputacional</t>
  </si>
  <si>
    <r>
      <t>4 MAPA CALOR INHERENTE:</t>
    </r>
    <r>
      <rPr>
        <sz val="11"/>
        <rFont val="Arial Narrow"/>
        <family val="2"/>
      </rPr>
      <t xml:space="preserve"> Representación gráfica de la ubicación de cada riesgo inherente en el mapa de calor (En esta hoja no se ingresan datos)</t>
    </r>
  </si>
  <si>
    <r>
      <t>5 VALORACIÓN DEL CONTROL:</t>
    </r>
    <r>
      <rPr>
        <sz val="11"/>
        <rFont val="Arial Narrow"/>
        <family val="2"/>
      </rPr>
      <t xml:space="preserve"> Se realiza la descripción y atributos del control, calcula automáticamente el Valor Total del Control, Probabilidad residual e Impacto Residual</t>
    </r>
  </si>
  <si>
    <t>Descripción del Control</t>
  </si>
  <si>
    <r>
      <t xml:space="preserve">Recuerde que el control se define como la medida que permite reducir o mitigar un riesgo. Defina el control (es) que atacan la causa raíz del riesgo, considere la estructura explicada en la guía: </t>
    </r>
    <r>
      <rPr>
        <b/>
        <sz val="9"/>
        <color theme="9" tint="-0.249977111117893"/>
        <rFont val="Arial Narrow"/>
        <family val="2"/>
      </rPr>
      <t>Responsable de ejecutar el control + Acción + Complemento</t>
    </r>
  </si>
  <si>
    <t>Tipo de control</t>
  </si>
  <si>
    <t>Debe seleccionar de lista desplegable entre:
Preventivo
Detectivo
Correctivo</t>
  </si>
  <si>
    <t>Peso del Control</t>
  </si>
  <si>
    <t>Se calcula automáticamente según lo seleccionado en Tipo de Control
Preventivo: 25 %
Detectivo: 15 %
Correctivo: 10 %</t>
  </si>
  <si>
    <t>Afectación o Desplazamiento en la Matriz</t>
  </si>
  <si>
    <t>Implementación</t>
  </si>
  <si>
    <t>Debe seleccionar de lista desplegable entre:
Automático: 25 %
Manual: 15 %</t>
  </si>
  <si>
    <t>Peso de la implementación</t>
  </si>
  <si>
    <t>Se calcula automáticamente según lo seleccionado en Implementación
Manual
Automático</t>
  </si>
  <si>
    <t>Informativos</t>
  </si>
  <si>
    <t>Debe seleccionar de listas desplegables
Documentación: Documentado - Sin Documentar
Frecuencia: Continua - Aleatoria
Evidencia: Con registro - Sin registro</t>
  </si>
  <si>
    <t>Valor Total del Control</t>
  </si>
  <si>
    <t>Se calcula automáticamente:
Peso del Control + Peso de la implementación</t>
  </si>
  <si>
    <t>Probabilidad residual</t>
  </si>
  <si>
    <t>Se calcula automáticamente:
% Probabilidad Riesgo Inherente-(% Probabilidad Riesgo Inherente*Valor Total del Control)</t>
  </si>
  <si>
    <t>Impacto Residual</t>
  </si>
  <si>
    <t>% Impacto Riesgo Inherente-(% Impacto Riesgo Inherente*Valor Total del Control)</t>
  </si>
  <si>
    <r>
      <t>6 MAPA CALOR RESIDUAL:</t>
    </r>
    <r>
      <rPr>
        <sz val="11"/>
        <rFont val="Arial Narrow"/>
        <family val="2"/>
      </rPr>
      <t xml:space="preserve"> Representación gráfica de la ubicación de cada riesgo residual en el mapa de calor (En esta hoja no se ingresan datos)</t>
    </r>
  </si>
  <si>
    <r>
      <t>7 MAPA CALOR INHEREN Y RESIDUAL:</t>
    </r>
    <r>
      <rPr>
        <sz val="11"/>
        <rFont val="Arial Narrow"/>
        <family val="2"/>
      </rPr>
      <t xml:space="preserve"> Comparación gráfica de la ubicación de cada riesgo inherente y residual en el mapa de calor (En esta hoja no se ingresan dados)</t>
    </r>
  </si>
  <si>
    <r>
      <t>8 MAPA RIESGOS:</t>
    </r>
    <r>
      <rPr>
        <sz val="11"/>
        <rFont val="Arial Narrow"/>
        <family val="2"/>
      </rPr>
      <t xml:space="preserve"> Establece el Tratamiento, Plan de Acción, Seguimientos por parte del Líder del Proceso, Verificación por parte de segunda línea de defensa o quien haga sus veces, Verificación por parte de la Oficina de Control Interno o quien haga sus veces y el estado de la acción.</t>
    </r>
  </si>
  <si>
    <t>SEVERIDAD (NIVEL DE RIESGO)</t>
  </si>
  <si>
    <t>Se calcula automáticamente según CALIFICACIÓN RIESGO RESIDUAL / PROBABILIDAD E IMPACTO</t>
  </si>
  <si>
    <t>Tratamiento</t>
  </si>
  <si>
    <t>Se calcula automáticamente según SEVERIDAD (NIVEL DE RIESGO):
Extremo, Alto, Moderado: Reducir, mitigar, Transferir, Evitar
Bajo: Aceptar</t>
  </si>
  <si>
    <t>¿Requiere Plan de Acción?</t>
  </si>
  <si>
    <t>Se calcula automáticamente según Tratamiento
Reducir, mitigar, Transferir, Evitar: Requiere plan de acción
Aceptar: No requiere plan de acción</t>
  </si>
  <si>
    <t xml:space="preserve">Plan de Acción
Descripción de la Acción, basado en el análisis de causas
Responsable (Cargo)
Fecha de Inicio
Fecha de Finalización
</t>
  </si>
  <si>
    <t xml:space="preserve">Esta casilla dependerá del tratamiento establecido, si es Aceptar no se requieren acciones adicionales, en caso de escoger Reducir (mitigar) se deben diligenciar las acciones que se adelantarán como complemento a los controles establecidos, no necesariamente son controles adicionales. Para Reducir (compartir), es viable diligenciar la acción que deriva de esta (ejemplo póliza seguros, terceración), indicando información relevante. </t>
  </si>
  <si>
    <t>Seguimientos por parte del Líder del Proceso</t>
  </si>
  <si>
    <t>Realizar descripción de los seguimientos por parte del proceso</t>
  </si>
  <si>
    <t>Verificación por parte de segunda línea de defensa o quien haga sus veces (Fecha y Descripción)</t>
  </si>
  <si>
    <t>Realizar descripción de las verificaciones de la segunda línea de defensa</t>
  </si>
  <si>
    <t>Verificación por parte de la Oficina de Control Interno o quien haga sus veces (Fecha y Descripción)</t>
  </si>
  <si>
    <t>Realizar descripción de las verificaciones que realiza Control Interno o quien haga sus veces.</t>
  </si>
  <si>
    <t>Estado</t>
  </si>
  <si>
    <t>Utilice la lista de despligue que se encuentra parametrizada, le aparecerán las opciones:
Sin Iniciar, En proceso, Cerrado,
la selección en este caso dependerá de las acciones del plan que se hayan establecido en cada caso.</t>
  </si>
  <si>
    <r>
      <t>9 RIESGO DEL PROCESO:</t>
    </r>
    <r>
      <rPr>
        <sz val="11"/>
        <rFont val="Arial Narrow"/>
        <family val="2"/>
      </rPr>
      <t xml:space="preserve"> Calcula el nivel de riesgo del proceso (En esta hoja no se ingresan datos)</t>
    </r>
  </si>
  <si>
    <r>
      <t>10 CONTROL DE CAMBIOS:</t>
    </r>
    <r>
      <rPr>
        <sz val="11"/>
        <rFont val="Arial Narrow"/>
        <family val="2"/>
      </rPr>
      <t xml:space="preserve"> En ella se debe registrar los cambios al formato y al contenido del mismo</t>
    </r>
  </si>
  <si>
    <r>
      <t>11 FORMULAS:</t>
    </r>
    <r>
      <rPr>
        <sz val="11"/>
        <rFont val="Arial Narrow"/>
        <family val="2"/>
      </rPr>
      <t xml:space="preserve"> La información que contiene se utiliza para realizar operaciones en las demás hojas (En esta hoja no se ingresan datos)</t>
    </r>
  </si>
  <si>
    <t>Lista de datos de la matriz:</t>
  </si>
  <si>
    <t>Hoja</t>
  </si>
  <si>
    <r>
      <t xml:space="preserve">Consolida o resume los análisis sobre impacto + causa inmediata + causa raíz, permitiendo contar con una redacción clara y concreta del riesgo indentificado. Tenga en cuenta la estructura de alto nivel establecida en al guía, inicia con </t>
    </r>
    <r>
      <rPr>
        <b/>
        <sz val="9"/>
        <rFont val="Arial Narrow"/>
        <family val="2"/>
      </rPr>
      <t>POSIBILIDAD DE + Impacto para la entidad (Qué) + Causa Inmediata (Cómo) + Causa Raíz (Por qué)</t>
    </r>
    <r>
      <rPr>
        <sz val="9"/>
        <rFont val="Arial Narrow"/>
        <family val="2"/>
      </rPr>
      <t xml:space="preserve"> 
(Se genera automáticamente)</t>
    </r>
  </si>
  <si>
    <r>
      <t xml:space="preserve">Recuerde que el control se define como la medida que permite reducir o mitigar un riesgo. Defina el control (es) que atacan la causa raíz del riesgo, considere la estructura explicada en la guía: </t>
    </r>
    <r>
      <rPr>
        <b/>
        <sz val="9"/>
        <rFont val="Arial Narrow"/>
        <family val="2"/>
      </rPr>
      <t>Responsable de ejecutar el control + Acción + Complemento</t>
    </r>
  </si>
  <si>
    <t>Archivo creado por:</t>
  </si>
  <si>
    <t>MAPA DE RIESGOS</t>
  </si>
  <si>
    <t>VERSIÓN:</t>
  </si>
  <si>
    <t>ENTIDAD:</t>
  </si>
  <si>
    <t>PROCESO:</t>
  </si>
  <si>
    <t>OBJETIVO DEL PROCESO:</t>
  </si>
  <si>
    <t xml:space="preserve">Vigencia: </t>
  </si>
  <si>
    <t>Del</t>
  </si>
  <si>
    <t>Al</t>
  </si>
  <si>
    <t>No. de Riesgo
(Mismo consecutivo para toda la entidad)</t>
  </si>
  <si>
    <t>FACTOR DEL RIESGO</t>
  </si>
  <si>
    <t>FACTOR DE RIESGO</t>
  </si>
  <si>
    <t>SELECCIONE FUENTE GENERADORA DEL EVENTO PARA TIPO E,F,G</t>
  </si>
  <si>
    <t>VALIDACIÓN FUENTE GENERADORA DEL EVENTO PARA TIPO A,B,C,D</t>
  </si>
  <si>
    <t>DESCRIPCIÓN DEL TIPO DE FACTOR DE RIESGO</t>
  </si>
  <si>
    <t>TIPOLOGÍA</t>
  </si>
  <si>
    <r>
      <t>¿CÓMO?
CAUSA INMEDIATA 
(</t>
    </r>
    <r>
      <rPr>
        <sz val="11"/>
        <rFont val="Arial"/>
        <family val="2"/>
      </rPr>
      <t xml:space="preserve">Iniciar con la palabra 
</t>
    </r>
    <r>
      <rPr>
        <b/>
        <sz val="11"/>
        <rFont val="Arial"/>
        <family val="2"/>
      </rPr>
      <t>por)</t>
    </r>
  </si>
  <si>
    <r>
      <t>¿PORQUÉ?
CAUSA RAÍZ
(</t>
    </r>
    <r>
      <rPr>
        <sz val="11"/>
        <rFont val="Arial"/>
        <family val="2"/>
      </rPr>
      <t xml:space="preserve">Iniciar con 
</t>
    </r>
    <r>
      <rPr>
        <b/>
        <sz val="11"/>
        <rFont val="Arial"/>
        <family val="2"/>
      </rPr>
      <t>debido a/a causa de)</t>
    </r>
  </si>
  <si>
    <t>SUB CAUSAS (Si aplica)</t>
  </si>
  <si>
    <t>Transacción_u_Operación_aplica_para_LA_FT_FP</t>
  </si>
  <si>
    <t xml:space="preserve">Productos (bienes o servicios) que oferta/requiere </t>
  </si>
  <si>
    <t>Fiscal</t>
  </si>
  <si>
    <t>Posibilidad  de efecto dañoso sobre bienes de uso público</t>
  </si>
  <si>
    <t>Esta hoja se utiliza para realizar cálculos en las demás, en ella no se ingresan datos</t>
  </si>
  <si>
    <t>NO REQUIERE CLAVE PARA DESBLOQUEAR LAS HOJAS</t>
  </si>
  <si>
    <t>Eficiencia</t>
  </si>
  <si>
    <t xml:space="preserve">Atributos formalización del control </t>
  </si>
  <si>
    <t>¿QUÉ? IMPACTO</t>
  </si>
  <si>
    <t>TIPO</t>
  </si>
  <si>
    <t>Documentación</t>
  </si>
  <si>
    <t>Frecuencia</t>
  </si>
  <si>
    <t>Evidencia</t>
  </si>
  <si>
    <t>Ejecuión</t>
  </si>
  <si>
    <t>Afecta</t>
  </si>
  <si>
    <t>Reducir</t>
  </si>
  <si>
    <t>Posibilidad de pérdida Económica</t>
  </si>
  <si>
    <t>Sin Iniciar</t>
  </si>
  <si>
    <t>A_Ejecución_y_Administración_de_procesos</t>
  </si>
  <si>
    <t>Procesos</t>
  </si>
  <si>
    <t>Preventivo</t>
  </si>
  <si>
    <t>Automático</t>
  </si>
  <si>
    <t>Procedimientos</t>
  </si>
  <si>
    <t xml:space="preserve">Siempre que se ejecuta la actividad </t>
  </si>
  <si>
    <t>Con registro manual</t>
  </si>
  <si>
    <t>Interna</t>
  </si>
  <si>
    <t>Probabilidad</t>
  </si>
  <si>
    <t>Mitigar</t>
  </si>
  <si>
    <t>Posibilidad de pérdida Reputacional</t>
  </si>
  <si>
    <t>En proceso</t>
  </si>
  <si>
    <t>B_Fraude_Externo</t>
  </si>
  <si>
    <t>Detectivo</t>
  </si>
  <si>
    <t>Manual</t>
  </si>
  <si>
    <t>Sistemas de información</t>
  </si>
  <si>
    <t>Periódicamente (diario, mensual, bimestral, trimestral, semestral).</t>
  </si>
  <si>
    <t>Con registro electrónico</t>
  </si>
  <si>
    <t>Externa</t>
  </si>
  <si>
    <t>Transferir</t>
  </si>
  <si>
    <t>Posibilidad de pérdida Económica y Reputacional</t>
  </si>
  <si>
    <t>Cerrado</t>
  </si>
  <si>
    <t>C_Fraude_Interno</t>
  </si>
  <si>
    <t>Evento_Externo</t>
  </si>
  <si>
    <t>Correctivo</t>
  </si>
  <si>
    <t>Otros Esquemas</t>
  </si>
  <si>
    <t>Mixta</t>
  </si>
  <si>
    <t>Impacto</t>
  </si>
  <si>
    <t>Aceptar</t>
  </si>
  <si>
    <t>Posibilidad de pérdida Reputacional y Económica</t>
  </si>
  <si>
    <t>D_Fallas_Tecnológicas</t>
  </si>
  <si>
    <t>Evitar</t>
  </si>
  <si>
    <t>E_Relaciones_Laborales</t>
  </si>
  <si>
    <t>Talento_Humano</t>
  </si>
  <si>
    <t>F_Usuarios_Productos_y_Prácticas_Organizacionales</t>
  </si>
  <si>
    <t>G_Daños_Activos_Físicos</t>
  </si>
  <si>
    <t>Tecnologías</t>
  </si>
  <si>
    <t>Gestión</t>
  </si>
  <si>
    <t>Seg. de la Información</t>
  </si>
  <si>
    <t>Infraestructura</t>
  </si>
  <si>
    <t>Integridad Pùblica - Corrupción</t>
  </si>
  <si>
    <t>Integridad Pùblica - LA/FT/FP</t>
  </si>
  <si>
    <t>Seguridad_Información</t>
  </si>
  <si>
    <t>Integridad_Pública_Corrupción</t>
  </si>
  <si>
    <t>Integridad_Pública_LA_FT_FP</t>
  </si>
  <si>
    <t>Posibilidad de afectación económica</t>
  </si>
  <si>
    <t>Posibilidad  de efecto dañoso sobre el recurso público</t>
  </si>
  <si>
    <t>Posibilidad de perdida de integridad</t>
  </si>
  <si>
    <t>Posibilidad de pérdida económica</t>
  </si>
  <si>
    <t>Posibilidad de afectación reputacional</t>
  </si>
  <si>
    <t>Posibilidad de perdida de confidencialidad</t>
  </si>
  <si>
    <t>Posibilidad de pérdida reputacional</t>
  </si>
  <si>
    <t>Posibilidad de afectación económica y reputacional</t>
  </si>
  <si>
    <t>Posibilidad  de efecto dañoso sobre bienes de uso fiscal</t>
  </si>
  <si>
    <t>Posibilidad de perdida de disponibilidad</t>
  </si>
  <si>
    <t>Posibilidad de pérdida económica y reputacional</t>
  </si>
  <si>
    <t>Posibilidad  de efecto dañoso sobre el interes patrimonial</t>
  </si>
  <si>
    <t>Descripción</t>
  </si>
  <si>
    <t>Ejecución_administración_de_procesos</t>
  </si>
  <si>
    <t>Tecnología</t>
  </si>
  <si>
    <t>Evento_externo</t>
  </si>
  <si>
    <t>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t>
  </si>
  <si>
    <t>Falta de aplicación de los procedimientos</t>
  </si>
  <si>
    <t>Contrapartes de la entidad (naturales o jurídicas)</t>
  </si>
  <si>
    <t>Fraude interno</t>
  </si>
  <si>
    <t>Daño de equipos</t>
  </si>
  <si>
    <t>Derrumbes</t>
  </si>
  <si>
    <t>Fraude Externo</t>
  </si>
  <si>
    <t>Eventos relacionados con transacciones y Operaciones realizadas por un cliente o usuario, que accede o entrega un bien o servicio a la entidad, a través de los canales dispuestos y en una jurisdicción específica.</t>
  </si>
  <si>
    <t>Falta segregación de funciones</t>
  </si>
  <si>
    <t>Soborno</t>
  </si>
  <si>
    <t>Caída de sistemas de información y aplicaciones</t>
  </si>
  <si>
    <t>Incendios</t>
  </si>
  <si>
    <t>Suplantación de identidad</t>
  </si>
  <si>
    <t>Eventos relacionados con las conductas o comportamientos de los empleados que afectan la Integridad Pública</t>
  </si>
  <si>
    <t>Errores de grabación, autorización</t>
  </si>
  <si>
    <t>Canales utilizados para la operación</t>
  </si>
  <si>
    <t xml:space="preserve">Gestión inadecuada de conflicto de Intereses </t>
  </si>
  <si>
    <t>Caída de redes</t>
  </si>
  <si>
    <t>Inundaciones</t>
  </si>
  <si>
    <t>Asalto a la oficina</t>
  </si>
  <si>
    <t>Eventos relacionados con la infraestructura tecnológica de la entidad.</t>
  </si>
  <si>
    <t>Errores en cálculos para pagos internos y externos</t>
  </si>
  <si>
    <t>Jurisdicciones (nacional o territorial)</t>
  </si>
  <si>
    <t>Corrupción</t>
  </si>
  <si>
    <t>Errores en hardware o software</t>
  </si>
  <si>
    <t>Daños a activos fijos</t>
  </si>
  <si>
    <t>Atentados, vandalismo, orden público</t>
  </si>
  <si>
    <t>Eventos relacionados con la infraestructura física de la entidad.</t>
  </si>
  <si>
    <t>Falta de supervisión o interventoría</t>
  </si>
  <si>
    <t>Errores en programas</t>
  </si>
  <si>
    <t>Eventos por situaciones externas que afectan la entidad.</t>
  </si>
  <si>
    <t xml:space="preserve">Alta rotación o insuficiencia de personal </t>
  </si>
  <si>
    <t>Acciones contrarias a las leyes o acuerdos de empleo, salud o seguridad en el trabajo</t>
  </si>
  <si>
    <t>Acciones contrarias a las leyes o acuerdos contractuales</t>
  </si>
  <si>
    <t>Falta de capacitación y otros temas relacionados con el personal</t>
  </si>
  <si>
    <t>Características de Eficiencia</t>
  </si>
  <si>
    <t>Peso</t>
  </si>
  <si>
    <t>Factor</t>
  </si>
  <si>
    <t>Tipo</t>
  </si>
  <si>
    <r>
      <t>*</t>
    </r>
    <r>
      <rPr>
        <b/>
        <sz val="9"/>
        <color rgb="FF4D4D4D"/>
        <rFont val="Arial"/>
        <family val="2"/>
      </rPr>
      <t>Implementación</t>
    </r>
  </si>
  <si>
    <r>
      <t xml:space="preserve">*Nota: </t>
    </r>
    <r>
      <rPr>
        <sz val="7"/>
        <color rgb="FF4D4D4D"/>
        <rFont val="Arial"/>
        <family val="2"/>
      </rPr>
      <t>En implementación no se tienen controles semiautomáticos.</t>
    </r>
  </si>
  <si>
    <t>Atributos adicionales del control no tienen valoración pero deben cumplir con todos</t>
  </si>
  <si>
    <t>Basados en la estructura del Modelo de Operación por procesos, despliegue desde cada proceso, sus procedimientos y esquemas asociados, que se encuentren documentados.</t>
  </si>
  <si>
    <t>Sistemas de información de apoyo a la ejecución del control (si existen).</t>
  </si>
  <si>
    <t>Políticas de operación, manuales o guías específicas.</t>
  </si>
  <si>
    <t>Diario</t>
  </si>
  <si>
    <t>La oportunidad en que se ejecuta el control debe ayudar a prevenir la mitigación del riesgo o a detectar la materialización del riesgo de manera oportuna.</t>
  </si>
  <si>
    <t>Mensual</t>
  </si>
  <si>
    <t>Bimestral</t>
  </si>
  <si>
    <t>Trimestral</t>
  </si>
  <si>
    <t>Semestral</t>
  </si>
  <si>
    <r>
      <t xml:space="preserve">Evidencia
</t>
    </r>
    <r>
      <rPr>
        <sz val="9"/>
        <color rgb="FF4D4D4D"/>
        <rFont val="Arial"/>
        <family val="2"/>
      </rPr>
      <t>(Trazabilidad de la ejecución)</t>
    </r>
  </si>
  <si>
    <t>Se deja evidencia o rastro de la ejecución del control.</t>
  </si>
  <si>
    <r>
      <t xml:space="preserve">Ejecución 
</t>
    </r>
    <r>
      <rPr>
        <sz val="9"/>
        <color rgb="FF4D4D4D"/>
        <rFont val="Arial"/>
        <family val="2"/>
      </rPr>
      <t>(Fuentes de información internas o externas)</t>
    </r>
  </si>
  <si>
    <t>Formatos o registros internos formales.</t>
  </si>
  <si>
    <t xml:space="preserve">Externa </t>
  </si>
  <si>
    <t>Registros externos confiables (extractos bancarios, confirmaciones de autenticidad de documentos, SECOP, SIIF, SIGEP, bases de datos).</t>
  </si>
  <si>
    <t>Combinación de datos de fuentes internas y externas formales.</t>
  </si>
  <si>
    <t>IMPACTO INHERENTE</t>
  </si>
  <si>
    <t>PROBABILIDAD INHERENTE</t>
  </si>
  <si>
    <t>Resultado</t>
  </si>
  <si>
    <t>PROBABILIDAD</t>
  </si>
  <si>
    <t>IMPACTO</t>
  </si>
  <si>
    <t>No. Riesgo</t>
  </si>
  <si>
    <t>Riesgo</t>
  </si>
  <si>
    <t>Frecuencia de la Actividad</t>
  </si>
  <si>
    <t>% Probabilidad</t>
  </si>
  <si>
    <t>Nivel Probabilidad</t>
  </si>
  <si>
    <t>%</t>
  </si>
  <si>
    <t>Nivel</t>
  </si>
  <si>
    <t>Porcentaje de Impacto</t>
  </si>
  <si>
    <t>Nivel de Impacto</t>
  </si>
  <si>
    <t>Mínimo</t>
  </si>
  <si>
    <t>Máximo</t>
  </si>
  <si>
    <t>% Impacto</t>
  </si>
  <si>
    <t>Afectación_Económica</t>
  </si>
  <si>
    <t>Entre 10 y 50 SMLMV</t>
  </si>
  <si>
    <t>El riesgo afecta la imagen de algún área de la organización.</t>
  </si>
  <si>
    <t>Muy Baja</t>
  </si>
  <si>
    <t>La actividad que conlleva el riesgo se ejecuta como máximos 2 veces por año</t>
  </si>
  <si>
    <t>Leve</t>
  </si>
  <si>
    <t>Menor a 10 SMLMV</t>
  </si>
  <si>
    <t>Baja</t>
  </si>
  <si>
    <t>La actividad que conlleva el riesgo se ejecuta de 3 a 24 veces por año</t>
  </si>
  <si>
    <t>Menor</t>
  </si>
  <si>
    <t>El riesgo afecta la imagen de la entidad internamente, de conocimiento general nivel interno, de junta directiva y accionistas y/o de proveedores.</t>
  </si>
  <si>
    <t>Media</t>
  </si>
  <si>
    <t>La actividad que conlleva el riesgo se ejecuta de 24 a 500 veces por año</t>
  </si>
  <si>
    <t>Moderado</t>
  </si>
  <si>
    <t>Entre 50 y 100 SMLMV</t>
  </si>
  <si>
    <t>El riesgo afecta la imagen de la entidad con algunos usuarios de relevancia frente al logro de los objetivos.</t>
  </si>
  <si>
    <t>Alta</t>
  </si>
  <si>
    <t>La actividad que conlleva el riesgo se ejecuta mínimo 500 veces al año y máximo 5.000 veces por año</t>
  </si>
  <si>
    <t>Mayor</t>
  </si>
  <si>
    <t>Entre 100 y 500 SMLMV</t>
  </si>
  <si>
    <t>El riesgo afecta la imagen de la entidad con efecto publicitario sostenido a nivel de sector administrativo, nivel departamental o municipal.</t>
  </si>
  <si>
    <t>Muy Alta</t>
  </si>
  <si>
    <t>La actividad que conlleva el riesgo se ejecuta más de 5.000 veces por año</t>
  </si>
  <si>
    <t>Catastrófico</t>
  </si>
  <si>
    <t>Mayor a 500 SMLMV</t>
  </si>
  <si>
    <t>El riesgo afecta la imagen de la entidad a nivel nacional, con efecto publicitario sostenido a nivel país</t>
  </si>
  <si>
    <t>N/A</t>
  </si>
  <si>
    <t>MAPA DE CALOR RIESGO INHERENTE</t>
  </si>
  <si>
    <t>CALIFICACIÓN RIESGO INHERENTE</t>
  </si>
  <si>
    <t>No. DEL RIESGO</t>
  </si>
  <si>
    <t>RIESGO</t>
  </si>
  <si>
    <t>Alto</t>
  </si>
  <si>
    <t>Extremo</t>
  </si>
  <si>
    <t>Bajo</t>
  </si>
  <si>
    <t>NIVELES DE RIESGO</t>
  </si>
  <si>
    <t xml:space="preserve"> </t>
  </si>
  <si>
    <t>VALORACIÓN DEL CONTROL</t>
  </si>
  <si>
    <t xml:space="preserve">Peso del Control + Peso de la implementación </t>
  </si>
  <si>
    <t>% Probabilidad Riesgo Inherente-(% Probabilidad Riesgo Inherente*Valor Total del Control)</t>
  </si>
  <si>
    <t>NIVEL</t>
  </si>
  <si>
    <t>Atributos del control</t>
  </si>
  <si>
    <t>% MIN</t>
  </si>
  <si>
    <t>% MAX</t>
  </si>
  <si>
    <t>% Probabilidad Riesgo Inherente</t>
  </si>
  <si>
    <t>% Impacto Riesgo Inherente</t>
  </si>
  <si>
    <t>No. Control</t>
  </si>
  <si>
    <t xml:space="preserve">Formalización del control </t>
  </si>
  <si>
    <t>Responsable
(Cargo y/o Aplicativo)</t>
  </si>
  <si>
    <t>Acción
(Inicia con un verbo)</t>
  </si>
  <si>
    <t>Complemento (Periodicidad - Observaciones o Desviaciones)</t>
  </si>
  <si>
    <t>Descripción del control</t>
  </si>
  <si>
    <t>Evidencia
(Trazabilidad de la ejecución)</t>
  </si>
  <si>
    <t>Ejecución</t>
  </si>
  <si>
    <t>Probabilidad residual Final</t>
  </si>
  <si>
    <t>Impacto Residual Final</t>
  </si>
  <si>
    <t>MAPA DE CALOR RIESGO RESIDUAL</t>
  </si>
  <si>
    <t>CALIFICACIÓN RIESGO RESIDUAL</t>
  </si>
  <si>
    <t>Probabilidad Residual</t>
  </si>
  <si>
    <t>Severidad 
(Nivel de Riesgo)</t>
  </si>
  <si>
    <t>Plan de Acción</t>
  </si>
  <si>
    <t>% Probabilidad Inherente</t>
  </si>
  <si>
    <t>% Impacto Inherente</t>
  </si>
  <si>
    <t>% Probabilidad Residual</t>
  </si>
  <si>
    <t>% Impacto Residual</t>
  </si>
  <si>
    <t xml:space="preserve">Determine el tratamiento a seguir 
</t>
  </si>
  <si>
    <t>Definición del Tratamiento</t>
  </si>
  <si>
    <t>Descripción de la Acción, basado en el análisis de causas</t>
  </si>
  <si>
    <t>Responsable 
(Cargo)</t>
  </si>
  <si>
    <t>Fecha de Inicio</t>
  </si>
  <si>
    <t>Fecha de Finalización</t>
  </si>
  <si>
    <t>Seguimiento 1 (Fecha y avance)</t>
  </si>
  <si>
    <t>Seguimiento 2 (Fecha y avance)</t>
  </si>
  <si>
    <t>Seguimiento 3 ... (Fecha y avance)</t>
  </si>
  <si>
    <t>Verificación por parte de segunda línea de defensa o quien haga sus veces 
(Fecha y Descripción)</t>
  </si>
  <si>
    <t>Verificación por parte de la Oficina de Control Interno o quien haga sus veces 
(Fecha y Descripción)</t>
  </si>
  <si>
    <t>Reducir_Mitigar</t>
  </si>
  <si>
    <t>Reducir_mitigar_Transferir_Evitar</t>
  </si>
  <si>
    <t>Requiere Plan de Acción</t>
  </si>
  <si>
    <t>Reducir_Transferir</t>
  </si>
  <si>
    <t>No requiere Plan de Acción</t>
  </si>
  <si>
    <t>RIESGO INHERENTE Y RESIDUAL DEL PROCESO</t>
  </si>
  <si>
    <r>
      <rPr>
        <b/>
        <sz val="11"/>
        <color theme="1"/>
        <rFont val="Calibri"/>
        <family val="2"/>
        <scheme val="minor"/>
      </rPr>
      <t>Explicaciones Para realizar la ponderación de Riesgos.</t>
    </r>
    <r>
      <rPr>
        <sz val="11"/>
        <color theme="1"/>
        <rFont val="Calibri"/>
        <family val="2"/>
        <scheme val="minor"/>
      </rPr>
      <t xml:space="preserve">
1. Si en la sumatoria de los riesgos los Extremos representan mas o igual al 20% de los Riesgos, la calificación del Proceso será EXTREMO.</t>
    </r>
  </si>
  <si>
    <t>2. Si en la sumatoria de los riesgos Extermos y altos representan mas o igual al 30% de los Riesgos Calificados, y menos del 20% de los Riesgos Extremos la calificación del Proceso será ALTO.</t>
  </si>
  <si>
    <t>3. Si en la sumatoria de los riesgos Extremos, altos y moderados representan mas o igual al  40% de los Riesgos Calificados, y menos del 30% de los Riesgos Extremos y Altos, y Menos del 20% de los Riesgos Extremos, la calificación del Proceso será MODERADO.</t>
  </si>
  <si>
    <r>
      <t xml:space="preserve">4. Si en la sumatoria de los riesgos Extremos, altos,  moderados y bajos representan mas o igual al  50% de los Riesgos Calificados, y menos del 40% de los riesgos Extremos, altos y moderados, y menos del 30% de los riesgos calificados en Extremos y Altos, y menos del 20% de los riesgos Extremos, la calificación del proceso sera BAJO.
</t>
    </r>
    <r>
      <rPr>
        <b/>
        <sz val="11"/>
        <color theme="1"/>
        <rFont val="Calibri"/>
        <family val="2"/>
        <scheme val="minor"/>
      </rPr>
      <t xml:space="preserve">Nota: </t>
    </r>
    <r>
      <rPr>
        <sz val="11"/>
        <color theme="1"/>
        <rFont val="Calibri"/>
        <family val="2"/>
        <scheme val="minor"/>
      </rPr>
      <t>Adapatado de Instituto de Auditores Internos</t>
    </r>
    <r>
      <rPr>
        <b/>
        <sz val="11"/>
        <color theme="1"/>
        <rFont val="Calibri"/>
        <family val="2"/>
        <scheme val="minor"/>
      </rPr>
      <t xml:space="preserve"> COSO ERM </t>
    </r>
    <r>
      <rPr>
        <sz val="11"/>
        <color theme="1"/>
        <rFont val="Calibri"/>
        <family val="2"/>
        <scheme val="minor"/>
      </rPr>
      <t>Agosto 2014</t>
    </r>
  </si>
  <si>
    <t>RIESGO INHERENTE DEL PROCESO</t>
  </si>
  <si>
    <t>RIESGO RESIDUAL DEL PROCESO</t>
  </si>
  <si>
    <t>Sumatoria de riesgos Extremos</t>
  </si>
  <si>
    <t>Sumatoria de riesgos altos</t>
  </si>
  <si>
    <t>Sumatoria de riesgos moderados</t>
  </si>
  <si>
    <t>Sumatoria de Riesgos bajos</t>
  </si>
  <si>
    <t>Total</t>
  </si>
  <si>
    <t>Fecha</t>
  </si>
  <si>
    <t>Control de Cambios</t>
  </si>
  <si>
    <t>Código:</t>
  </si>
  <si>
    <t>FMC01</t>
  </si>
  <si>
    <t>POLITECNICO COLOMBIANO JAIME ISAZA CADAVID</t>
  </si>
  <si>
    <t>ALCANCE</t>
  </si>
  <si>
    <t>NORMATIVA Y LEGAL</t>
  </si>
  <si>
    <t>Apoyar al cumplimiento de los requerimientos de tipo legal y la gestión documental, para darle seguridad jurídica a los procesos institucionales</t>
  </si>
  <si>
    <t>Inicia con la identificación e inclusión de las disposiciones de tipo legal para la institución, hasta la implementación de acciones que conlleven a lamejora</t>
  </si>
  <si>
    <t>R112</t>
  </si>
  <si>
    <t>R113</t>
  </si>
  <si>
    <t>R114</t>
  </si>
  <si>
    <t>R115</t>
  </si>
  <si>
    <t>R116</t>
  </si>
  <si>
    <t>R117</t>
  </si>
  <si>
    <t>R118</t>
  </si>
  <si>
    <t>R119</t>
  </si>
  <si>
    <t>R120</t>
  </si>
  <si>
    <t>R121</t>
  </si>
  <si>
    <t>R122</t>
  </si>
  <si>
    <t>R123</t>
  </si>
  <si>
    <t>R124</t>
  </si>
  <si>
    <t>R125</t>
  </si>
  <si>
    <t>R126</t>
  </si>
  <si>
    <t>R127</t>
  </si>
  <si>
    <t>R128</t>
  </si>
  <si>
    <t>R129</t>
  </si>
  <si>
    <t>R130</t>
  </si>
  <si>
    <t xml:space="preserve"> pérdida de la memoria documental</t>
  </si>
  <si>
    <t>inadecuado manejo de archivos de gestión</t>
  </si>
  <si>
    <t xml:space="preserve"> deterioro y pérdida de la información</t>
  </si>
  <si>
    <t xml:space="preserve">insuficiente infraestructura física y tecnológica para una adecuada gestión documental </t>
  </si>
  <si>
    <t xml:space="preserve"> reprocesos, demandas, procesos penales, fiscales, judiciales o disciplinarios y posibles incumplimiento contractuales</t>
  </si>
  <si>
    <t>pérdidad de la Información</t>
  </si>
  <si>
    <t xml:space="preserve"> sanciones, reprocesos, demandas, procesos disciplinarios, fiscales o penales </t>
  </si>
  <si>
    <t>inoportuna  respuesta a derechos de petición</t>
  </si>
  <si>
    <t xml:space="preserve"> condenas, pagos de sentencias, acción de repetición y procesos disciplinarios fiscales o penales</t>
  </si>
  <si>
    <t>inadecuada defensa Institucional</t>
  </si>
  <si>
    <t>decisiones erradas, procesos penales, fiscales, judiciales o disciplinarios</t>
  </si>
  <si>
    <t>emitir conceptos equivocados</t>
  </si>
  <si>
    <t xml:space="preserve"> pérdida de la eficiencia en el proceso</t>
  </si>
  <si>
    <t>inobservancia Normativa (Desactualización Normativa)</t>
  </si>
  <si>
    <t xml:space="preserve"> demandas, reprocesos, incremento en costos, pérdida de imagen y credibilidad institucional</t>
  </si>
  <si>
    <t>fraude electoral</t>
  </si>
  <si>
    <t xml:space="preserve"> extralimitación de funciones, posibles incumplimientos contractuales, procesos de acoso laboral, ineficiencia administrativa y procesos penales, fiscales, judiciales o disciplinarios</t>
  </si>
  <si>
    <t>trafico de influencias</t>
  </si>
  <si>
    <t>realiza el seguimiento al informe enviado desde PQRS</t>
  </si>
  <si>
    <t>La Profesional de Archivo y Correspondencia</t>
  </si>
  <si>
    <t>participa en las jornadas de inducción y reinducción (otras capacitaciones internas) para orientar a los funcionarios en el tema</t>
  </si>
  <si>
    <t>El Auxiliar de Archivo y correspondencia</t>
  </si>
  <si>
    <t>realiza revisión, asesorías y capacitación a los funcionarios de las áreas para facilitar la gestión documental</t>
  </si>
  <si>
    <t>coordina la difusión de la normatividad y procedimientos archivísticos</t>
  </si>
  <si>
    <t>coordina la aplicación de las Tablas de Retención Documental en actualización</t>
  </si>
  <si>
    <t>El técnico de Archivo y Correspondencia</t>
  </si>
  <si>
    <t>coordina la preparación y transferencia documental de las diferentes unidades de gestión</t>
  </si>
  <si>
    <t>La profesional especializada y/o el técnico de la Coordinación de Archivo y Correspondencia</t>
  </si>
  <si>
    <t>realizan supervisión de la digitalización de algunas series documentales contratadas</t>
  </si>
  <si>
    <t>envían demanda de operación  para adecuar condiciones de infraestructura física y tecnológica para el almacenamiento del acervo documental, concordantes con el Acuerdo 049 del Archivo General de la Nación</t>
  </si>
  <si>
    <t>envían demanda de operación para adquisición de nuevos módulos para el Sistema de Gestión Documental (Desarrollos SGDM), adquisición de Computadores, Impresoras stiker, Scaner, Licencia Procapture del Scaner, Firmas certificadas</t>
  </si>
  <si>
    <t>envían demanda de operación  para realizar el mantenimiento de los depósitos y unidades documentales</t>
  </si>
  <si>
    <t>realizan supervisión del contrato para elaborar el inventario documental</t>
  </si>
  <si>
    <t>El Técnico de la Coordinación de Archivo y Correspondencia</t>
  </si>
  <si>
    <t xml:space="preserve">recibe las transferencias documentales </t>
  </si>
  <si>
    <t>El software Mejoramiso</t>
  </si>
  <si>
    <t>realiza la radicación automática de las PQRS que los usuarios colocan a través de la página web de la institución en la ventanilla de TeOigo y genera alarmas para el tiempo de respuesta</t>
  </si>
  <si>
    <t>coordina la radicación y actualización de las comunicaciones oficiales ante los despachos judiciales</t>
  </si>
  <si>
    <t>coordina  la consulta de los procesos en la página de la rama judicial para revisar el estado y las últimas actuaciones</t>
  </si>
  <si>
    <t>realiza la programación de las diligencias y asistencia oportuna a ellas</t>
  </si>
  <si>
    <t>realiza el requerimiento de información a las dependencias involucradas</t>
  </si>
  <si>
    <t>revisan las páginas de actualización jurídica para la verificación y actualización de normas</t>
  </si>
  <si>
    <t>se reúnen para trabajar en equipo en el análisis previo de los conceptos</t>
  </si>
  <si>
    <t>solicitan a los usuarios la claridad sobre el alcance del concepto</t>
  </si>
  <si>
    <t>se reúnen para trabajar en equipo en el análisis previo a la aplicación de las normas</t>
  </si>
  <si>
    <t xml:space="preserve"> consultan con instituciones pares</t>
  </si>
  <si>
    <t>La Secretaria General</t>
  </si>
  <si>
    <t>lidera la actualización y aplicación del reglamento electoral y de los procedimientos, instructivos y normas</t>
  </si>
  <si>
    <t xml:space="preserve">coordina el acompañamiento de órganos de control externos, de control interno y de registraduría  cuando aplica </t>
  </si>
  <si>
    <t>coordina la utilización del Software electoral en los proceso electorales</t>
  </si>
  <si>
    <t>autoriza la designación de veedores por parte de los candidatos</t>
  </si>
  <si>
    <t xml:space="preserve">(cuando se requiera) </t>
  </si>
  <si>
    <t>acompaña el Comité de Garantías Electorales</t>
  </si>
  <si>
    <t>preside el comité de orientación y seguimiento de la contratación Institucional</t>
  </si>
  <si>
    <t>acompaña los Comités internos de contratación, quienes están en cabeza de los ordenadores del gasto</t>
  </si>
  <si>
    <t>Profesional de archivo</t>
  </si>
  <si>
    <t>Elaborar módulo de capacitación en gestión documental para las inducciones y reinducciones
Elaborar programa de capacitación en organización de archivos de gestión 
Actualizar el micrositio de la coordinación de archivo en la página web
Gestionar la actualización de las TRD</t>
  </si>
  <si>
    <t>Revisión permanente de los procesos judiciales
Capacitar a los funcionarios de la representación judicial en la actualización de las normas y procedimientos al respecto.
Realizar presentación de informes de conciliación 2 veces en el mes, según ley 2220 de 2022</t>
  </si>
  <si>
    <t>Profesionales del área jurídica</t>
  </si>
  <si>
    <t>Solicitar trimestralmente a las demás unidades de gestión la actualización del normograma en el formato FNL 30
Continuar con la suscripción a notinet
Enviar a todos los funcionarios una comunicación sobre la importancia de la incorporación de todas las normas al normograma</t>
  </si>
  <si>
    <t>Profesional de secretaría General</t>
  </si>
  <si>
    <t>Actualizar y entregar a los participantes en la convocatoria la guía con las indicaciones de todo el proceso de convocatoria</t>
  </si>
  <si>
    <t xml:space="preserve">Participar en los comites
Participar en la campaña de valores </t>
  </si>
  <si>
    <t>Secretaria General y equipo de trabajo</t>
  </si>
  <si>
    <t xml:space="preserve"> incumplimiento de la normativa de protección de datos personales (habeas data)</t>
  </si>
  <si>
    <t>debido a la filtración o acceso no autorizado a la información, originado por debilidades en los controles de seguridad de la información</t>
  </si>
  <si>
    <t>El profesional de la Oficina Dirección Jurídica</t>
  </si>
  <si>
    <t>La auxiliar de la Dirección Jurídica</t>
  </si>
  <si>
    <t>El profesional de la Dirección Jurídica</t>
  </si>
  <si>
    <t>Los profesionales de la Dirección Jurídica</t>
  </si>
  <si>
    <t>El director de la DJ revisa el proyecto del concepto elaborado por el profesional, aclara con el profesional los aspectos a mejorar y recomienda, lo aprueba y firma</t>
  </si>
  <si>
    <t>director</t>
  </si>
  <si>
    <t>para que de manera libre, previa, expresa y voluntaria nos permitan su tratamiento.</t>
  </si>
  <si>
    <t>Imaparte a los responsables de los demás procesos orientaciones para que soliciten a todas las personas que por razones de la actividad que despliega la Institución suministren datos personales, su autorización  en el formato FTI05</t>
  </si>
  <si>
    <t>Tipo de riesgo</t>
  </si>
  <si>
    <t xml:space="preserve"> incumplimiento de los terminos procesales</t>
  </si>
  <si>
    <t>exceso de carga laboral, insuficiente recurso humano o radicación inoportuna en relación a la ocurrencia de los hechos</t>
  </si>
  <si>
    <t>Director de Control Disciplinario interno</t>
  </si>
  <si>
    <t>Recepciona  y custodia  la información allegada en el curso de los procesos disciplinarios garantizando la reserva legal</t>
  </si>
  <si>
    <t>Los profesionales de la Dirección Jurídica y los de Control Disciplinario Interno</t>
  </si>
  <si>
    <t>Los profesionales de la Dirección Jurídica  los de Control Disciplinario Interno</t>
  </si>
  <si>
    <t>El director de la Dirección Jurídica, coordina el acompañamiento y asesoría jurídica, bajo solicitud y la capacitación a funcionarios de la institución par dar respuesta oportuna a los derechos de petición</t>
  </si>
  <si>
    <t>Realizar la planeación de la necesidad de capacidad de almacenamiento.
Director de control disciplinario interno gestionara la digitalización de los expedientes</t>
  </si>
  <si>
    <t>El director de la Dirección Jurídica, coordina el acompañamiento y asesoría jurídica, bajo solicitud y la capacitación a funcionarios de la institución par dar respuesta oportuna a los derechos de petición
Enviar una comunicación de seguimiento a los responsables de dar respuesta  a las PQRSD.
El director de control disciplinario interno recepciona y custodia
la información allegada en el curso de los procesos disciplinarios
garantizando la reserva legal</t>
  </si>
</sst>
</file>

<file path=xl/styles.xml><?xml version="1.0" encoding="utf-8"?>
<styleSheet xmlns="http://schemas.openxmlformats.org/spreadsheetml/2006/main" xmlns:mc="http://schemas.openxmlformats.org/markup-compatibility/2006" xmlns:x14ac="http://schemas.microsoft.com/office/spreadsheetml/2009/9/ac" mc:Ignorable="x14ac">
  <fonts count="56" x14ac:knownFonts="1">
    <font>
      <sz val="11"/>
      <color theme="1"/>
      <name val="Calibri"/>
      <family val="2"/>
      <scheme val="minor"/>
    </font>
    <font>
      <sz val="11"/>
      <color indexed="8"/>
      <name val="Calibri"/>
      <family val="2"/>
    </font>
    <font>
      <sz val="10"/>
      <name val="Arial"/>
      <family val="2"/>
    </font>
    <font>
      <sz val="10"/>
      <name val="Tahoma"/>
      <family val="2"/>
    </font>
    <font>
      <sz val="11"/>
      <name val="Tahoma"/>
      <family val="2"/>
    </font>
    <font>
      <b/>
      <sz val="11"/>
      <name val="Tahoma"/>
      <family val="2"/>
    </font>
    <font>
      <sz val="11"/>
      <name val="Arial"/>
      <family val="2"/>
    </font>
    <font>
      <b/>
      <sz val="12"/>
      <name val="Tahoma"/>
      <family val="2"/>
    </font>
    <font>
      <b/>
      <sz val="11"/>
      <color theme="1"/>
      <name val="Calibri"/>
      <family val="2"/>
      <scheme val="minor"/>
    </font>
    <font>
      <sz val="12"/>
      <name val="Tahoma"/>
      <family val="2"/>
    </font>
    <font>
      <sz val="10"/>
      <name val="Tahoma"/>
      <family val="2"/>
    </font>
    <font>
      <sz val="11"/>
      <name val="Tahoma"/>
      <family val="2"/>
    </font>
    <font>
      <b/>
      <sz val="11"/>
      <name val="Arial"/>
      <family val="2"/>
    </font>
    <font>
      <b/>
      <sz val="10"/>
      <name val="Arial"/>
      <family val="2"/>
    </font>
    <font>
      <sz val="11"/>
      <name val="Calibri"/>
      <family val="2"/>
      <scheme val="minor"/>
    </font>
    <font>
      <sz val="14"/>
      <name val="Arial"/>
      <family val="2"/>
    </font>
    <font>
      <sz val="8"/>
      <name val="Calibri"/>
      <family val="2"/>
      <scheme val="minor"/>
    </font>
    <font>
      <b/>
      <sz val="11"/>
      <name val="Calibri"/>
      <family val="2"/>
      <scheme val="minor"/>
    </font>
    <font>
      <sz val="11"/>
      <color rgb="FFFF0000"/>
      <name val="Calibri"/>
      <family val="2"/>
      <scheme val="minor"/>
    </font>
    <font>
      <sz val="16"/>
      <color theme="1"/>
      <name val="Calibri"/>
      <family val="2"/>
      <scheme val="minor"/>
    </font>
    <font>
      <b/>
      <sz val="12"/>
      <color theme="1"/>
      <name val="Arial"/>
      <family val="2"/>
    </font>
    <font>
      <sz val="12"/>
      <color theme="1"/>
      <name val="Arial"/>
      <family val="2"/>
    </font>
    <font>
      <sz val="10"/>
      <color theme="1"/>
      <name val="Arial"/>
      <family val="2"/>
    </font>
    <font>
      <sz val="10"/>
      <color rgb="FF202124"/>
      <name val="Arial"/>
      <family val="2"/>
    </font>
    <font>
      <b/>
      <sz val="10"/>
      <color theme="1"/>
      <name val="Arial"/>
      <family val="2"/>
    </font>
    <font>
      <sz val="10"/>
      <color rgb="FFFF0000"/>
      <name val="Arial"/>
      <family val="2"/>
    </font>
    <font>
      <b/>
      <sz val="10"/>
      <color rgb="FF000000"/>
      <name val="Arial"/>
      <family val="2"/>
    </font>
    <font>
      <sz val="10"/>
      <color indexed="8"/>
      <name val="Arial"/>
      <family val="2"/>
    </font>
    <font>
      <sz val="10"/>
      <color rgb="FF000000"/>
      <name val="Arial"/>
      <family val="2"/>
    </font>
    <font>
      <b/>
      <sz val="10"/>
      <color rgb="FF7030A0"/>
      <name val="Arial"/>
      <family val="2"/>
    </font>
    <font>
      <b/>
      <sz val="10"/>
      <color indexed="8"/>
      <name val="Arial"/>
      <family val="2"/>
    </font>
    <font>
      <sz val="10"/>
      <color rgb="FF7030A0"/>
      <name val="Arial"/>
      <family val="2"/>
    </font>
    <font>
      <b/>
      <sz val="10"/>
      <name val="Tahoma"/>
      <family val="2"/>
    </font>
    <font>
      <sz val="8"/>
      <name val="Arial"/>
      <family val="2"/>
    </font>
    <font>
      <b/>
      <sz val="14"/>
      <name val="Arial Narrow"/>
      <family val="2"/>
    </font>
    <font>
      <sz val="10"/>
      <name val="Arial Narrow"/>
      <family val="2"/>
    </font>
    <font>
      <b/>
      <sz val="10"/>
      <color theme="9" tint="-0.249977111117893"/>
      <name val="Arial Narrow"/>
      <family val="2"/>
    </font>
    <font>
      <b/>
      <u/>
      <sz val="11"/>
      <name val="Arial Narrow"/>
      <family val="2"/>
    </font>
    <font>
      <b/>
      <sz val="11"/>
      <name val="Arial Narrow"/>
      <family val="2"/>
    </font>
    <font>
      <sz val="11"/>
      <name val="Arial Narrow"/>
      <family val="2"/>
    </font>
    <font>
      <b/>
      <sz val="11"/>
      <color theme="9" tint="-0.249977111117893"/>
      <name val="Arial Narrow"/>
      <family val="2"/>
    </font>
    <font>
      <b/>
      <sz val="10"/>
      <name val="Arial Narrow"/>
      <family val="2"/>
    </font>
    <font>
      <sz val="12"/>
      <name val="Times New Roman"/>
      <family val="1"/>
    </font>
    <font>
      <b/>
      <sz val="9"/>
      <name val="Arial Narrow"/>
      <family val="2"/>
    </font>
    <font>
      <sz val="9"/>
      <name val="Arial Narrow"/>
      <family val="2"/>
    </font>
    <font>
      <b/>
      <sz val="9"/>
      <color theme="9" tint="-0.249977111117893"/>
      <name val="Arial Narrow"/>
      <family val="2"/>
    </font>
    <font>
      <b/>
      <sz val="8"/>
      <name val="Tahoma"/>
      <family val="2"/>
    </font>
    <font>
      <b/>
      <sz val="12"/>
      <color rgb="FFFF0000"/>
      <name val="Tahoma"/>
      <family val="2"/>
    </font>
    <font>
      <sz val="11"/>
      <color theme="1"/>
      <name val="Helvetica"/>
      <family val="2"/>
    </font>
    <font>
      <sz val="11"/>
      <color rgb="FF000000"/>
      <name val="Helvetica"/>
      <family val="2"/>
    </font>
    <font>
      <sz val="11"/>
      <color theme="1"/>
      <name val="Calibri"/>
      <family val="2"/>
      <scheme val="minor"/>
    </font>
    <font>
      <b/>
      <sz val="9"/>
      <color rgb="FFFFFFFF"/>
      <name val="Arial"/>
      <family val="2"/>
    </font>
    <font>
      <b/>
      <sz val="9"/>
      <color rgb="FF4D4D4D"/>
      <name val="Arial"/>
      <family val="2"/>
    </font>
    <font>
      <sz val="9"/>
      <color rgb="FF4D4D4D"/>
      <name val="Arial"/>
      <family val="2"/>
    </font>
    <font>
      <sz val="7"/>
      <color rgb="FF4D4D4D"/>
      <name val="Arial"/>
      <family val="2"/>
    </font>
    <font>
      <sz val="11"/>
      <color theme="1"/>
      <name val="Arial"/>
      <family val="2"/>
    </font>
  </fonts>
  <fills count="21">
    <fill>
      <patternFill patternType="none"/>
    </fill>
    <fill>
      <patternFill patternType="gray125"/>
    </fill>
    <fill>
      <patternFill patternType="solid">
        <fgColor indexed="9"/>
        <bgColor indexed="64"/>
      </patternFill>
    </fill>
    <fill>
      <patternFill patternType="solid">
        <fgColor theme="9"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rgb="FF92D050"/>
        <bgColor indexed="64"/>
      </patternFill>
    </fill>
    <fill>
      <patternFill patternType="solid">
        <fgColor rgb="FFFF0000"/>
        <bgColor indexed="64"/>
      </patternFill>
    </fill>
    <fill>
      <patternFill patternType="solid">
        <fgColor rgb="FFFFC000"/>
        <bgColor indexed="64"/>
      </patternFill>
    </fill>
    <fill>
      <patternFill patternType="solid">
        <fgColor rgb="FFFF6600"/>
        <bgColor indexed="64"/>
      </patternFill>
    </fill>
    <fill>
      <patternFill patternType="solid">
        <fgColor rgb="FFFFFF66"/>
        <bgColor indexed="64"/>
      </patternFill>
    </fill>
    <fill>
      <patternFill patternType="solid">
        <fgColor rgb="FF00B0F0"/>
        <bgColor indexed="64"/>
      </patternFill>
    </fill>
    <fill>
      <patternFill patternType="solid">
        <fgColor rgb="FFADDB7B"/>
        <bgColor indexed="64"/>
      </patternFill>
    </fill>
    <fill>
      <patternFill patternType="solid">
        <fgColor rgb="FF01B150"/>
        <bgColor indexed="64"/>
      </patternFill>
    </fill>
    <fill>
      <patternFill patternType="solid">
        <fgColor rgb="FFFFFC66"/>
        <bgColor indexed="64"/>
      </patternFill>
    </fill>
    <fill>
      <patternFill patternType="solid">
        <fgColor rgb="FFFF2500"/>
        <bgColor indexed="64"/>
      </patternFill>
    </fill>
    <fill>
      <patternFill patternType="solid">
        <fgColor theme="4" tint="0.79998168889431442"/>
        <bgColor theme="4" tint="0.79998168889431442"/>
      </patternFill>
    </fill>
    <fill>
      <patternFill patternType="solid">
        <fgColor rgb="FF4F81BD"/>
        <bgColor indexed="64"/>
      </patternFill>
    </fill>
    <fill>
      <patternFill patternType="solid">
        <fgColor rgb="FFFFFF00"/>
        <bgColor indexed="64"/>
      </patternFill>
    </fill>
    <fill>
      <patternFill patternType="solid">
        <fgColor theme="4" tint="0.39997558519241921"/>
        <bgColor indexed="64"/>
      </patternFill>
    </fill>
    <fill>
      <patternFill patternType="solid">
        <fgColor theme="3" tint="0.79998168889431442"/>
        <bgColor indexed="64"/>
      </patternFill>
    </fill>
  </fills>
  <borders count="81">
    <border>
      <left/>
      <right/>
      <top/>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top/>
      <bottom style="medium">
        <color indexed="64"/>
      </bottom>
      <diagonal/>
    </border>
    <border>
      <left style="medium">
        <color indexed="64"/>
      </left>
      <right/>
      <top style="thin">
        <color indexed="64"/>
      </top>
      <bottom/>
      <diagonal/>
    </border>
    <border>
      <left/>
      <right/>
      <top style="thin">
        <color auto="1"/>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double">
        <color indexed="64"/>
      </left>
      <right/>
      <top style="double">
        <color indexed="64"/>
      </top>
      <bottom/>
      <diagonal/>
    </border>
    <border>
      <left/>
      <right style="thin">
        <color theme="0"/>
      </right>
      <top style="double">
        <color indexed="64"/>
      </top>
      <bottom/>
      <diagonal/>
    </border>
    <border>
      <left style="thin">
        <color theme="0"/>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double">
        <color indexed="64"/>
      </right>
      <top style="thin">
        <color indexed="64"/>
      </top>
      <bottom style="hair">
        <color indexed="64"/>
      </bottom>
      <diagonal/>
    </border>
    <border>
      <left style="double">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auto="1"/>
      </left>
      <right/>
      <top style="hair">
        <color auto="1"/>
      </top>
      <bottom style="hair">
        <color auto="1"/>
      </bottom>
      <diagonal/>
    </border>
    <border>
      <left/>
      <right style="double">
        <color indexed="64"/>
      </right>
      <top style="hair">
        <color indexed="64"/>
      </top>
      <bottom style="hair">
        <color indexed="64"/>
      </bottom>
      <diagonal/>
    </border>
    <border>
      <left style="double">
        <color indexed="64"/>
      </left>
      <right/>
      <top style="hair">
        <color indexed="64"/>
      </top>
      <bottom style="hair">
        <color indexed="64"/>
      </bottom>
      <diagonal/>
    </border>
    <border>
      <left/>
      <right style="hair">
        <color indexed="64"/>
      </right>
      <top style="hair">
        <color indexed="64"/>
      </top>
      <bottom style="hair">
        <color indexed="64"/>
      </bottom>
      <diagonal/>
    </border>
    <border>
      <left style="double">
        <color indexed="64"/>
      </left>
      <right/>
      <top style="hair">
        <color indexed="64"/>
      </top>
      <bottom style="double">
        <color indexed="64"/>
      </bottom>
      <diagonal/>
    </border>
    <border>
      <left/>
      <right style="hair">
        <color indexed="64"/>
      </right>
      <top style="hair">
        <color indexed="64"/>
      </top>
      <bottom style="double">
        <color indexed="64"/>
      </bottom>
      <diagonal/>
    </border>
    <border>
      <left style="hair">
        <color indexed="64"/>
      </left>
      <right/>
      <top style="hair">
        <color indexed="64"/>
      </top>
      <bottom style="double">
        <color indexed="64"/>
      </bottom>
      <diagonal/>
    </border>
    <border>
      <left/>
      <right style="double">
        <color indexed="64"/>
      </right>
      <top style="hair">
        <color indexed="64"/>
      </top>
      <bottom style="double">
        <color indexed="64"/>
      </bottom>
      <diagonal/>
    </border>
    <border>
      <left/>
      <right style="thin">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thin">
        <color indexed="64"/>
      </bottom>
      <diagonal/>
    </border>
    <border>
      <left/>
      <right/>
      <top style="double">
        <color indexed="64"/>
      </top>
      <bottom/>
      <diagonal/>
    </border>
    <border>
      <left/>
      <right style="hair">
        <color indexed="64"/>
      </right>
      <top style="thin">
        <color indexed="64"/>
      </top>
      <bottom style="hair">
        <color indexed="64"/>
      </bottom>
      <diagonal/>
    </border>
    <border>
      <left/>
      <right/>
      <top style="hair">
        <color indexed="64"/>
      </top>
      <bottom style="hair">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dotted">
        <color rgb="FF1F497D"/>
      </left>
      <right/>
      <top style="dotted">
        <color rgb="FF1F497D"/>
      </top>
      <bottom style="dotted">
        <color rgb="FF1F497D"/>
      </bottom>
      <diagonal/>
    </border>
    <border>
      <left/>
      <right style="dotted">
        <color rgb="FF1F497D"/>
      </right>
      <top style="dotted">
        <color rgb="FF1F497D"/>
      </top>
      <bottom style="dotted">
        <color rgb="FF1F497D"/>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diagonal/>
    </border>
    <border>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s>
  <cellStyleXfs count="7">
    <xf numFmtId="0" fontId="0" fillId="0" borderId="0"/>
    <xf numFmtId="0" fontId="2" fillId="0" borderId="0"/>
    <xf numFmtId="0" fontId="2" fillId="0" borderId="0"/>
    <xf numFmtId="0" fontId="1" fillId="0" borderId="0"/>
    <xf numFmtId="0" fontId="2" fillId="0" borderId="0"/>
    <xf numFmtId="0" fontId="42" fillId="0" borderId="0"/>
    <xf numFmtId="9" fontId="50" fillId="0" borderId="0" applyFont="0" applyFill="0" applyBorder="0" applyAlignment="0" applyProtection="0"/>
  </cellStyleXfs>
  <cellXfs count="580">
    <xf numFmtId="0" fontId="0" fillId="0" borderId="0" xfId="0"/>
    <xf numFmtId="0" fontId="6" fillId="3" borderId="1" xfId="2" applyFont="1" applyFill="1" applyBorder="1" applyAlignment="1" applyProtection="1">
      <alignment horizontal="center" vertical="center" wrapText="1"/>
      <protection locked="0"/>
    </xf>
    <xf numFmtId="0" fontId="6" fillId="3" borderId="1" xfId="2" applyFont="1" applyFill="1" applyBorder="1" applyAlignment="1" applyProtection="1">
      <alignment horizontal="left" vertical="center" wrapText="1"/>
      <protection locked="0"/>
    </xf>
    <xf numFmtId="0" fontId="3" fillId="2" borderId="0" xfId="2" applyFont="1" applyFill="1"/>
    <xf numFmtId="0" fontId="4" fillId="0" borderId="0" xfId="2" applyFont="1" applyAlignment="1">
      <alignment vertical="center" wrapText="1"/>
    </xf>
    <xf numFmtId="0" fontId="4" fillId="0" borderId="0" xfId="2" applyFont="1" applyAlignment="1">
      <alignment horizontal="justify" vertical="top" wrapText="1"/>
    </xf>
    <xf numFmtId="0" fontId="9" fillId="0" borderId="0" xfId="2" applyFont="1" applyAlignment="1">
      <alignment vertical="center" wrapText="1"/>
    </xf>
    <xf numFmtId="0" fontId="6" fillId="0" borderId="0" xfId="2" applyFont="1" applyAlignment="1">
      <alignment horizontal="center" vertical="center" wrapText="1"/>
    </xf>
    <xf numFmtId="0" fontId="15" fillId="0" borderId="0" xfId="0" applyFont="1" applyAlignment="1">
      <alignment horizontal="left" vertical="center" wrapText="1"/>
    </xf>
    <xf numFmtId="0" fontId="2" fillId="0" borderId="0" xfId="0" applyFont="1" applyAlignment="1">
      <alignment vertical="center" wrapText="1"/>
    </xf>
    <xf numFmtId="0" fontId="4" fillId="2" borderId="0" xfId="2" applyFont="1" applyFill="1" applyAlignment="1">
      <alignment vertical="center" wrapText="1"/>
    </xf>
    <xf numFmtId="0" fontId="6" fillId="0" borderId="1" xfId="0" applyFont="1" applyBorder="1" applyAlignment="1" applyProtection="1">
      <alignment horizontal="left" vertical="center" wrapText="1"/>
      <protection locked="0"/>
    </xf>
    <xf numFmtId="0" fontId="12" fillId="0" borderId="1" xfId="2" applyFont="1" applyBorder="1" applyAlignment="1">
      <alignment vertical="center" wrapText="1"/>
    </xf>
    <xf numFmtId="9" fontId="2" fillId="0" borderId="0" xfId="0" applyNumberFormat="1" applyFont="1" applyAlignment="1">
      <alignment horizontal="left" vertical="center" wrapText="1"/>
    </xf>
    <xf numFmtId="9" fontId="4" fillId="0" borderId="0" xfId="2" applyNumberFormat="1" applyFont="1" applyAlignment="1">
      <alignment vertical="center" wrapText="1"/>
    </xf>
    <xf numFmtId="0" fontId="7" fillId="0" borderId="0" xfId="2" applyFont="1" applyAlignment="1">
      <alignment horizontal="center" vertical="center"/>
    </xf>
    <xf numFmtId="0" fontId="13" fillId="0" borderId="0" xfId="0" applyFont="1" applyAlignment="1">
      <alignment vertical="center" wrapText="1"/>
    </xf>
    <xf numFmtId="0" fontId="5" fillId="0" borderId="34" xfId="2" applyFont="1" applyBorder="1" applyAlignment="1">
      <alignment vertical="center" wrapText="1"/>
    </xf>
    <xf numFmtId="0" fontId="5" fillId="0" borderId="36" xfId="2" applyFont="1" applyBorder="1" applyAlignment="1">
      <alignment vertical="center" wrapText="1"/>
    </xf>
    <xf numFmtId="0" fontId="5" fillId="0" borderId="0" xfId="2" applyFont="1" applyAlignment="1">
      <alignment vertical="center" wrapText="1"/>
    </xf>
    <xf numFmtId="0" fontId="5" fillId="0" borderId="1" xfId="2" applyFont="1" applyBorder="1" applyAlignment="1">
      <alignment vertical="center" wrapText="1"/>
    </xf>
    <xf numFmtId="0" fontId="20" fillId="0" borderId="3" xfId="0" applyFont="1" applyBorder="1" applyAlignment="1">
      <alignment horizontal="center" vertical="center" wrapText="1"/>
    </xf>
    <xf numFmtId="0" fontId="20" fillId="0" borderId="1" xfId="0" applyFont="1" applyBorder="1" applyAlignment="1">
      <alignment horizontal="center" vertical="center" wrapText="1"/>
    </xf>
    <xf numFmtId="0" fontId="20" fillId="0" borderId="26" xfId="0" applyFont="1" applyBorder="1" applyAlignment="1">
      <alignment horizontal="center" vertical="center" wrapText="1"/>
    </xf>
    <xf numFmtId="0" fontId="6" fillId="0" borderId="3" xfId="2" applyFont="1" applyBorder="1" applyAlignment="1">
      <alignment horizontal="center" vertical="center" wrapText="1"/>
    </xf>
    <xf numFmtId="9" fontId="0" fillId="0" borderId="33" xfId="0" applyNumberFormat="1" applyBorder="1" applyAlignment="1">
      <alignment horizontal="center" vertical="center" wrapText="1"/>
    </xf>
    <xf numFmtId="0" fontId="21" fillId="0" borderId="1" xfId="0" applyFont="1" applyBorder="1" applyAlignment="1">
      <alignment vertical="center" wrapText="1"/>
    </xf>
    <xf numFmtId="9" fontId="21" fillId="0" borderId="26" xfId="0" applyNumberFormat="1" applyFont="1" applyBorder="1" applyAlignment="1">
      <alignment horizontal="center" vertical="center" wrapText="1"/>
    </xf>
    <xf numFmtId="9" fontId="21" fillId="0" borderId="1" xfId="0" applyNumberFormat="1" applyFont="1" applyBorder="1" applyAlignment="1">
      <alignment horizontal="center" vertical="center" wrapText="1"/>
    </xf>
    <xf numFmtId="0" fontId="21" fillId="0" borderId="33" xfId="0" applyFont="1" applyBorder="1" applyAlignment="1">
      <alignment vertical="center" wrapText="1"/>
    </xf>
    <xf numFmtId="0" fontId="21" fillId="0" borderId="1" xfId="0" applyFont="1" applyBorder="1" applyAlignment="1">
      <alignment horizontal="justify" vertical="center" wrapText="1"/>
    </xf>
    <xf numFmtId="0" fontId="21" fillId="0" borderId="26" xfId="0" applyFont="1" applyBorder="1" applyAlignment="1">
      <alignment vertical="center" wrapText="1"/>
    </xf>
    <xf numFmtId="0" fontId="21" fillId="8" borderId="3" xfId="0" applyFont="1" applyFill="1" applyBorder="1" applyAlignment="1">
      <alignment horizontal="center" vertical="center" wrapText="1"/>
    </xf>
    <xf numFmtId="0" fontId="4" fillId="0" borderId="27" xfId="2" applyFont="1" applyBorder="1" applyAlignment="1">
      <alignment vertical="center" wrapText="1"/>
    </xf>
    <xf numFmtId="0" fontId="4" fillId="0" borderId="28" xfId="2" applyFont="1" applyBorder="1" applyAlignment="1">
      <alignment vertical="center" wrapText="1"/>
    </xf>
    <xf numFmtId="0" fontId="4" fillId="0" borderId="29" xfId="2" applyFont="1" applyBorder="1" applyAlignment="1">
      <alignment vertical="center" wrapText="1"/>
    </xf>
    <xf numFmtId="0" fontId="6" fillId="0" borderId="27" xfId="2" applyFont="1" applyBorder="1" applyAlignment="1">
      <alignment horizontal="center" vertical="center" wrapText="1"/>
    </xf>
    <xf numFmtId="9" fontId="0" fillId="0" borderId="35" xfId="0" applyNumberFormat="1" applyBorder="1" applyAlignment="1">
      <alignment horizontal="center" vertical="center" wrapText="1"/>
    </xf>
    <xf numFmtId="0" fontId="4" fillId="0" borderId="0" xfId="2" applyFont="1" applyAlignment="1">
      <alignment horizontal="center" vertical="center" wrapText="1"/>
    </xf>
    <xf numFmtId="0" fontId="13" fillId="0" borderId="1" xfId="0" applyFont="1" applyBorder="1" applyAlignment="1">
      <alignment horizontal="left" vertical="center" wrapText="1"/>
    </xf>
    <xf numFmtId="0" fontId="10" fillId="2" borderId="0" xfId="2" applyFont="1" applyFill="1" applyAlignment="1">
      <alignment horizontal="center" vertical="center" wrapText="1"/>
    </xf>
    <xf numFmtId="0" fontId="13" fillId="0" borderId="0" xfId="0" applyFont="1" applyAlignment="1">
      <alignment horizontal="left" vertical="center" wrapText="1"/>
    </xf>
    <xf numFmtId="0" fontId="9" fillId="0" borderId="0" xfId="2" applyFont="1" applyAlignment="1">
      <alignment vertical="center"/>
    </xf>
    <xf numFmtId="9" fontId="9" fillId="0" borderId="0" xfId="2" applyNumberFormat="1" applyFont="1" applyAlignment="1">
      <alignment vertical="center"/>
    </xf>
    <xf numFmtId="0" fontId="11" fillId="0" borderId="0" xfId="2" applyFont="1" applyAlignment="1">
      <alignment horizontal="center" vertical="center" wrapText="1"/>
    </xf>
    <xf numFmtId="0" fontId="7" fillId="0" borderId="0" xfId="2" applyFont="1" applyAlignment="1">
      <alignment vertical="center"/>
    </xf>
    <xf numFmtId="9" fontId="7" fillId="0" borderId="0" xfId="2" applyNumberFormat="1" applyFont="1" applyAlignment="1">
      <alignment vertical="center"/>
    </xf>
    <xf numFmtId="0" fontId="3" fillId="0" borderId="0" xfId="2" applyFont="1" applyAlignment="1">
      <alignment vertical="center" wrapText="1"/>
    </xf>
    <xf numFmtId="0" fontId="10" fillId="0" borderId="0" xfId="2" applyFont="1" applyAlignment="1">
      <alignment horizontal="center" vertical="center" wrapText="1"/>
    </xf>
    <xf numFmtId="0" fontId="5" fillId="0" borderId="5" xfId="2" applyFont="1" applyBorder="1" applyAlignment="1">
      <alignment vertical="center" wrapText="1"/>
    </xf>
    <xf numFmtId="9" fontId="5" fillId="0" borderId="5" xfId="2" applyNumberFormat="1" applyFont="1" applyBorder="1" applyAlignment="1">
      <alignment horizontal="center" vertical="center" wrapText="1"/>
    </xf>
    <xf numFmtId="9" fontId="11" fillId="0" borderId="0" xfId="2" applyNumberFormat="1" applyFont="1" applyAlignment="1">
      <alignment horizontal="center" vertical="center" wrapText="1"/>
    </xf>
    <xf numFmtId="0" fontId="4" fillId="3" borderId="6" xfId="2" applyFont="1" applyFill="1" applyBorder="1" applyAlignment="1" applyProtection="1">
      <alignment horizontal="left" vertical="center" wrapText="1"/>
      <protection locked="0"/>
    </xf>
    <xf numFmtId="0" fontId="2" fillId="0" borderId="1" xfId="2" applyBorder="1" applyAlignment="1" applyProtection="1">
      <alignment horizontal="justify" vertical="center" wrapText="1"/>
      <protection locked="0"/>
    </xf>
    <xf numFmtId="0" fontId="6" fillId="4" borderId="0" xfId="2" applyFont="1" applyFill="1" applyAlignment="1">
      <alignment vertical="center" wrapText="1"/>
    </xf>
    <xf numFmtId="0" fontId="13" fillId="0" borderId="1" xfId="2" applyFont="1" applyBorder="1" applyAlignment="1">
      <alignment vertical="center"/>
    </xf>
    <xf numFmtId="0" fontId="2" fillId="2" borderId="0" xfId="2" applyFill="1"/>
    <xf numFmtId="0" fontId="2" fillId="2" borderId="0" xfId="2" applyFill="1" applyAlignment="1">
      <alignment horizontal="center" vertical="center"/>
    </xf>
    <xf numFmtId="0" fontId="13" fillId="0" borderId="0" xfId="2" applyFont="1" applyAlignment="1">
      <alignment horizontal="center" vertical="center"/>
    </xf>
    <xf numFmtId="0" fontId="13" fillId="0" borderId="0" xfId="2" applyFont="1" applyAlignment="1">
      <alignment vertical="center"/>
    </xf>
    <xf numFmtId="0" fontId="2" fillId="2" borderId="0" xfId="2" applyFill="1" applyAlignment="1">
      <alignment horizontal="center"/>
    </xf>
    <xf numFmtId="0" fontId="2" fillId="2" borderId="18" xfId="2" applyFill="1" applyBorder="1"/>
    <xf numFmtId="0" fontId="2" fillId="2" borderId="17" xfId="2" applyFill="1" applyBorder="1"/>
    <xf numFmtId="0" fontId="13" fillId="0" borderId="24" xfId="2" applyFont="1" applyBorder="1" applyAlignment="1">
      <alignment vertical="center" wrapText="1"/>
    </xf>
    <xf numFmtId="0" fontId="13" fillId="0" borderId="4" xfId="2" applyFont="1" applyBorder="1" applyAlignment="1">
      <alignment vertical="center" wrapText="1"/>
    </xf>
    <xf numFmtId="0" fontId="13" fillId="0" borderId="0" xfId="2" applyFont="1" applyAlignment="1">
      <alignment horizontal="center" vertical="center" wrapText="1"/>
    </xf>
    <xf numFmtId="0" fontId="2" fillId="0" borderId="18" xfId="2" applyBorder="1" applyAlignment="1">
      <alignment vertical="center" wrapText="1"/>
    </xf>
    <xf numFmtId="0" fontId="2" fillId="0" borderId="17" xfId="2" applyBorder="1" applyAlignment="1">
      <alignment vertical="center" wrapText="1"/>
    </xf>
    <xf numFmtId="0" fontId="2" fillId="0" borderId="0" xfId="2" applyAlignment="1">
      <alignment vertical="center" wrapText="1"/>
    </xf>
    <xf numFmtId="0" fontId="2" fillId="0" borderId="15" xfId="2" applyBorder="1" applyAlignment="1">
      <alignment vertical="center" wrapText="1"/>
    </xf>
    <xf numFmtId="9" fontId="2" fillId="0" borderId="1" xfId="2" applyNumberFormat="1" applyBorder="1" applyAlignment="1">
      <alignment horizontal="center" vertical="center" wrapText="1"/>
    </xf>
    <xf numFmtId="9" fontId="2" fillId="0" borderId="26" xfId="2" applyNumberFormat="1" applyBorder="1" applyAlignment="1">
      <alignment horizontal="center" vertical="center" wrapText="1"/>
    </xf>
    <xf numFmtId="0" fontId="25" fillId="0" borderId="0" xfId="2" applyFont="1" applyAlignment="1">
      <alignment vertical="center" wrapText="1"/>
    </xf>
    <xf numFmtId="0" fontId="2" fillId="0" borderId="0" xfId="2" applyAlignment="1">
      <alignment horizontal="center" vertical="center" wrapText="1"/>
    </xf>
    <xf numFmtId="0" fontId="13" fillId="0" borderId="24" xfId="2" applyFont="1" applyBorder="1" applyAlignment="1">
      <alignment horizontal="center" vertical="center" wrapText="1"/>
    </xf>
    <xf numFmtId="0" fontId="13" fillId="0" borderId="4" xfId="2" applyFont="1" applyBorder="1" applyAlignment="1">
      <alignment horizontal="center" vertical="center" wrapText="1"/>
    </xf>
    <xf numFmtId="0" fontId="13" fillId="0" borderId="1" xfId="2" applyFont="1" applyBorder="1" applyAlignment="1">
      <alignment horizontal="center" vertical="center" wrapText="1"/>
    </xf>
    <xf numFmtId="0" fontId="13" fillId="0" borderId="8" xfId="2" applyFont="1" applyBorder="1" applyAlignment="1">
      <alignment horizontal="center" vertical="center" wrapText="1"/>
    </xf>
    <xf numFmtId="0" fontId="13" fillId="0" borderId="1" xfId="2" applyFont="1" applyBorder="1" applyAlignment="1">
      <alignment vertical="center" wrapText="1"/>
    </xf>
    <xf numFmtId="0" fontId="26" fillId="0" borderId="1" xfId="0" applyFont="1" applyBorder="1" applyAlignment="1">
      <alignment horizontal="center" vertical="center" wrapText="1" readingOrder="1"/>
    </xf>
    <xf numFmtId="0" fontId="26" fillId="0" borderId="26" xfId="0" applyFont="1" applyBorder="1" applyAlignment="1">
      <alignment horizontal="center" vertical="center" wrapText="1" readingOrder="1"/>
    </xf>
    <xf numFmtId="0" fontId="2" fillId="0" borderId="1" xfId="2" applyBorder="1" applyAlignment="1">
      <alignment vertical="center" wrapText="1"/>
    </xf>
    <xf numFmtId="0" fontId="2" fillId="0" borderId="1" xfId="0" applyFont="1" applyBorder="1" applyAlignment="1">
      <alignment horizontal="center" vertical="center" wrapText="1" readingOrder="1"/>
    </xf>
    <xf numFmtId="0" fontId="2" fillId="0" borderId="26" xfId="0" applyFont="1" applyBorder="1" applyAlignment="1">
      <alignment horizontal="center" vertical="center" wrapText="1" readingOrder="1"/>
    </xf>
    <xf numFmtId="0" fontId="27" fillId="0" borderId="0" xfId="3" applyFont="1"/>
    <xf numFmtId="0" fontId="2" fillId="0" borderId="3" xfId="2" applyBorder="1" applyAlignment="1">
      <alignment horizontal="center" vertical="center" wrapText="1"/>
    </xf>
    <xf numFmtId="0" fontId="2" fillId="0" borderId="1" xfId="2" applyBorder="1" applyAlignment="1">
      <alignment horizontal="justify" vertical="center" wrapText="1"/>
    </xf>
    <xf numFmtId="9" fontId="22" fillId="0" borderId="4" xfId="0" applyNumberFormat="1" applyFont="1" applyBorder="1" applyAlignment="1">
      <alignment horizontal="center" vertical="center" wrapText="1"/>
    </xf>
    <xf numFmtId="0" fontId="2" fillId="0" borderId="0" xfId="2" applyAlignment="1">
      <alignment horizontal="justify" vertical="center" wrapText="1"/>
    </xf>
    <xf numFmtId="0" fontId="28" fillId="9" borderId="1" xfId="0" applyFont="1" applyFill="1" applyBorder="1" applyAlignment="1">
      <alignment horizontal="center" vertical="center" wrapText="1" readingOrder="1"/>
    </xf>
    <xf numFmtId="0" fontId="2" fillId="7" borderId="26" xfId="0" applyFont="1" applyFill="1" applyBorder="1" applyAlignment="1">
      <alignment horizontal="center" vertical="center" wrapText="1" readingOrder="1"/>
    </xf>
    <xf numFmtId="9" fontId="2" fillId="0" borderId="3" xfId="2" applyNumberFormat="1" applyBorder="1" applyAlignment="1">
      <alignment horizontal="center" vertical="center" wrapText="1"/>
    </xf>
    <xf numFmtId="0" fontId="27" fillId="0" borderId="0" xfId="3" applyFont="1" applyAlignment="1">
      <alignment horizontal="center" vertical="center"/>
    </xf>
    <xf numFmtId="0" fontId="28" fillId="10" borderId="1" xfId="0" applyFont="1" applyFill="1" applyBorder="1" applyAlignment="1">
      <alignment horizontal="center" vertical="center" wrapText="1" readingOrder="1"/>
    </xf>
    <xf numFmtId="0" fontId="29" fillId="0" borderId="0" xfId="3" applyFont="1" applyAlignment="1">
      <alignment vertical="center" textRotation="90" wrapText="1"/>
    </xf>
    <xf numFmtId="0" fontId="30" fillId="0" borderId="0" xfId="3" applyFont="1" applyAlignment="1">
      <alignment horizontal="center" vertical="center" wrapText="1"/>
    </xf>
    <xf numFmtId="0" fontId="27" fillId="0" borderId="0" xfId="3" applyFont="1" applyAlignment="1">
      <alignment horizontal="center" vertical="center" wrapText="1"/>
    </xf>
    <xf numFmtId="0" fontId="28" fillId="6" borderId="1" xfId="0" applyFont="1" applyFill="1" applyBorder="1" applyAlignment="1">
      <alignment horizontal="center" vertical="center" wrapText="1" readingOrder="1"/>
    </xf>
    <xf numFmtId="0" fontId="26" fillId="0" borderId="28" xfId="0" applyFont="1" applyBorder="1" applyAlignment="1">
      <alignment horizontal="center" vertical="center" wrapText="1" readingOrder="1"/>
    </xf>
    <xf numFmtId="0" fontId="28" fillId="6" borderId="28" xfId="0" applyFont="1" applyFill="1" applyBorder="1" applyAlignment="1">
      <alignment horizontal="center" vertical="center" wrapText="1" readingOrder="1"/>
    </xf>
    <xf numFmtId="0" fontId="28" fillId="10" borderId="28" xfId="0" applyFont="1" applyFill="1" applyBorder="1" applyAlignment="1">
      <alignment horizontal="center" vertical="center" wrapText="1" readingOrder="1"/>
    </xf>
    <xf numFmtId="0" fontId="28" fillId="9" borderId="28" xfId="0" applyFont="1" applyFill="1" applyBorder="1" applyAlignment="1">
      <alignment horizontal="center" vertical="center" wrapText="1" readingOrder="1"/>
    </xf>
    <xf numFmtId="0" fontId="2" fillId="7" borderId="29" xfId="0" applyFont="1" applyFill="1" applyBorder="1" applyAlignment="1">
      <alignment horizontal="center" vertical="center" wrapText="1" readingOrder="1"/>
    </xf>
    <xf numFmtId="9" fontId="2" fillId="0" borderId="27" xfId="2" applyNumberFormat="1" applyBorder="1" applyAlignment="1">
      <alignment horizontal="center" vertical="center" wrapText="1"/>
    </xf>
    <xf numFmtId="0" fontId="2" fillId="0" borderId="28" xfId="0" applyFont="1" applyBorder="1" applyAlignment="1">
      <alignment horizontal="center" vertical="center" wrapText="1" readingOrder="1"/>
    </xf>
    <xf numFmtId="0" fontId="27" fillId="0" borderId="0" xfId="3" applyFont="1" applyAlignment="1">
      <alignment vertical="center"/>
    </xf>
    <xf numFmtId="0" fontId="2" fillId="7" borderId="1" xfId="0" applyFont="1" applyFill="1" applyBorder="1" applyAlignment="1">
      <alignment horizontal="center" vertical="center" wrapText="1" readingOrder="1"/>
    </xf>
    <xf numFmtId="0" fontId="25" fillId="0" borderId="0" xfId="0" applyFont="1" applyAlignment="1">
      <alignment vertical="center" readingOrder="1"/>
    </xf>
    <xf numFmtId="0" fontId="31" fillId="0" borderId="0" xfId="3" applyFont="1"/>
    <xf numFmtId="0" fontId="2" fillId="0" borderId="0" xfId="0" applyFont="1" applyAlignment="1">
      <alignment vertical="center"/>
    </xf>
    <xf numFmtId="0" fontId="2" fillId="0" borderId="0" xfId="0" applyFont="1" applyAlignment="1">
      <alignment vertical="center" readingOrder="1"/>
    </xf>
    <xf numFmtId="0" fontId="2" fillId="0" borderId="0" xfId="3" applyFont="1" applyAlignment="1">
      <alignment vertical="center"/>
    </xf>
    <xf numFmtId="0" fontId="13" fillId="0" borderId="1" xfId="0" applyFont="1" applyBorder="1" applyAlignment="1">
      <alignment horizontal="center" vertical="center" wrapText="1"/>
    </xf>
    <xf numFmtId="0" fontId="2" fillId="2" borderId="0" xfId="2" applyFill="1" applyAlignment="1">
      <alignment horizontal="left"/>
    </xf>
    <xf numFmtId="0" fontId="13" fillId="0" borderId="0" xfId="2" applyFont="1" applyAlignment="1">
      <alignment horizontal="left" vertical="center"/>
    </xf>
    <xf numFmtId="0" fontId="13" fillId="0" borderId="0" xfId="2" applyFont="1" applyAlignment="1">
      <alignment vertical="center" wrapText="1"/>
    </xf>
    <xf numFmtId="9" fontId="2" fillId="0" borderId="4" xfId="2" applyNumberFormat="1" applyBorder="1" applyAlignment="1">
      <alignment horizontal="center" vertical="center" wrapText="1"/>
    </xf>
    <xf numFmtId="9" fontId="22" fillId="0" borderId="4" xfId="0" applyNumberFormat="1" applyFont="1" applyBorder="1" applyAlignment="1">
      <alignment horizontal="left" vertical="center" wrapText="1"/>
    </xf>
    <xf numFmtId="0" fontId="2" fillId="0" borderId="0" xfId="2" applyAlignment="1">
      <alignment horizontal="left" vertical="center" wrapText="1"/>
    </xf>
    <xf numFmtId="14" fontId="2" fillId="2" borderId="0" xfId="2" applyNumberFormat="1" applyFill="1"/>
    <xf numFmtId="14" fontId="13" fillId="0" borderId="0" xfId="2" applyNumberFormat="1" applyFont="1" applyAlignment="1">
      <alignment horizontal="center" vertical="center"/>
    </xf>
    <xf numFmtId="14" fontId="13" fillId="0" borderId="1" xfId="2" applyNumberFormat="1" applyFont="1" applyBorder="1" applyAlignment="1">
      <alignment horizontal="center" vertical="center" wrapText="1"/>
    </xf>
    <xf numFmtId="9" fontId="2" fillId="0" borderId="4" xfId="2" applyNumberFormat="1" applyBorder="1" applyAlignment="1">
      <alignment horizontal="justify" vertical="center" wrapText="1"/>
    </xf>
    <xf numFmtId="14" fontId="2" fillId="0" borderId="0" xfId="2" applyNumberFormat="1" applyAlignment="1">
      <alignment vertical="center" wrapText="1"/>
    </xf>
    <xf numFmtId="14" fontId="2" fillId="0" borderId="0" xfId="2" applyNumberFormat="1" applyAlignment="1">
      <alignment horizontal="center" vertical="center" wrapText="1"/>
    </xf>
    <xf numFmtId="0" fontId="4" fillId="4" borderId="0" xfId="2" applyFont="1" applyFill="1" applyAlignment="1">
      <alignment vertical="center" wrapText="1"/>
    </xf>
    <xf numFmtId="0" fontId="5" fillId="4" borderId="0" xfId="2" applyFont="1" applyFill="1" applyAlignment="1">
      <alignment vertical="center" wrapText="1"/>
    </xf>
    <xf numFmtId="0" fontId="0" fillId="4" borderId="0" xfId="0" applyFill="1" applyAlignment="1">
      <alignment vertical="top" wrapText="1"/>
    </xf>
    <xf numFmtId="0" fontId="8" fillId="0" borderId="1" xfId="0" applyFont="1" applyBorder="1"/>
    <xf numFmtId="0" fontId="8" fillId="0" borderId="0" xfId="0" applyFont="1"/>
    <xf numFmtId="0" fontId="0" fillId="0" borderId="1" xfId="0" applyBorder="1"/>
    <xf numFmtId="0" fontId="0" fillId="0" borderId="1" xfId="0" applyBorder="1" applyAlignment="1">
      <alignment horizontal="center"/>
    </xf>
    <xf numFmtId="9" fontId="0" fillId="0" borderId="1" xfId="0" applyNumberFormat="1" applyBorder="1" applyAlignment="1">
      <alignment horizontal="center"/>
    </xf>
    <xf numFmtId="0" fontId="0" fillId="0" borderId="0" xfId="0" applyAlignment="1">
      <alignment horizontal="center" vertical="center"/>
    </xf>
    <xf numFmtId="0" fontId="8" fillId="0" borderId="1" xfId="0" applyFont="1" applyBorder="1" applyAlignment="1">
      <alignment horizontal="center" vertical="center"/>
    </xf>
    <xf numFmtId="0" fontId="19" fillId="0" borderId="1" xfId="0" applyFont="1" applyBorder="1" applyAlignment="1">
      <alignment horizontal="center" vertical="center"/>
    </xf>
    <xf numFmtId="0" fontId="22" fillId="0" borderId="0" xfId="0" applyFont="1" applyAlignment="1">
      <alignment wrapText="1"/>
    </xf>
    <xf numFmtId="0" fontId="24" fillId="0" borderId="1" xfId="0" applyFont="1" applyBorder="1" applyAlignment="1">
      <alignment wrapText="1"/>
    </xf>
    <xf numFmtId="0" fontId="22" fillId="0" borderId="1" xfId="0" applyFont="1" applyBorder="1" applyAlignment="1">
      <alignment wrapText="1"/>
    </xf>
    <xf numFmtId="0" fontId="24" fillId="0" borderId="4" xfId="0" applyFont="1" applyBorder="1" applyAlignment="1">
      <alignment wrapText="1"/>
    </xf>
    <xf numFmtId="9" fontId="22" fillId="0" borderId="1" xfId="0" applyNumberFormat="1" applyFont="1" applyBorder="1" applyAlignment="1">
      <alignment wrapText="1"/>
    </xf>
    <xf numFmtId="0" fontId="22" fillId="0" borderId="4" xfId="0" applyFont="1" applyBorder="1" applyAlignment="1">
      <alignment wrapText="1"/>
    </xf>
    <xf numFmtId="0" fontId="12" fillId="0" borderId="1" xfId="2" applyFont="1" applyBorder="1" applyAlignment="1">
      <alignment horizontal="center" vertical="center" wrapText="1"/>
    </xf>
    <xf numFmtId="0" fontId="24" fillId="0" borderId="1" xfId="0" applyFont="1" applyBorder="1" applyAlignment="1">
      <alignment horizontal="center" wrapText="1"/>
    </xf>
    <xf numFmtId="0" fontId="5" fillId="0" borderId="5" xfId="2" applyFont="1" applyBorder="1" applyAlignment="1">
      <alignment horizontal="center" vertical="center" wrapText="1"/>
    </xf>
    <xf numFmtId="0" fontId="5" fillId="0" borderId="0" xfId="2" applyFont="1" applyAlignment="1">
      <alignment horizontal="center" vertical="center" wrapText="1"/>
    </xf>
    <xf numFmtId="0" fontId="6" fillId="0" borderId="1" xfId="0" applyFont="1" applyBorder="1" applyAlignment="1">
      <alignment horizontal="left" vertical="center" wrapText="1"/>
    </xf>
    <xf numFmtId="0" fontId="22" fillId="0" borderId="8" xfId="0" applyFont="1" applyBorder="1" applyAlignment="1">
      <alignment wrapText="1"/>
    </xf>
    <xf numFmtId="0" fontId="24" fillId="0" borderId="0" xfId="0" applyFont="1" applyAlignment="1">
      <alignment wrapText="1"/>
    </xf>
    <xf numFmtId="0" fontId="22" fillId="0" borderId="11" xfId="0" applyFont="1" applyBorder="1" applyAlignment="1">
      <alignment wrapText="1"/>
    </xf>
    <xf numFmtId="0" fontId="22" fillId="0" borderId="34" xfId="0" applyFont="1" applyBorder="1" applyAlignment="1">
      <alignment wrapText="1"/>
    </xf>
    <xf numFmtId="0" fontId="22" fillId="0" borderId="3" xfId="0" applyFont="1" applyBorder="1" applyAlignment="1">
      <alignment wrapText="1"/>
    </xf>
    <xf numFmtId="0" fontId="22" fillId="0" borderId="26" xfId="0" applyFont="1" applyBorder="1" applyAlignment="1">
      <alignment wrapText="1"/>
    </xf>
    <xf numFmtId="0" fontId="2" fillId="2" borderId="3" xfId="2" applyFill="1" applyBorder="1" applyAlignment="1">
      <alignment wrapText="1"/>
    </xf>
    <xf numFmtId="0" fontId="22" fillId="0" borderId="27" xfId="0" applyFont="1" applyBorder="1" applyAlignment="1">
      <alignment wrapText="1"/>
    </xf>
    <xf numFmtId="0" fontId="22" fillId="0" borderId="29" xfId="0" applyFont="1" applyBorder="1" applyAlignment="1">
      <alignment wrapText="1"/>
    </xf>
    <xf numFmtId="0" fontId="22" fillId="0" borderId="24" xfId="0" applyFont="1" applyBorder="1" applyAlignment="1">
      <alignment wrapText="1"/>
    </xf>
    <xf numFmtId="0" fontId="22" fillId="0" borderId="33" xfId="0" applyFont="1" applyBorder="1" applyAlignment="1">
      <alignment wrapText="1"/>
    </xf>
    <xf numFmtId="0" fontId="2" fillId="2" borderId="27" xfId="2" applyFill="1" applyBorder="1" applyAlignment="1">
      <alignment wrapText="1"/>
    </xf>
    <xf numFmtId="0" fontId="23" fillId="0" borderId="29" xfId="0" applyFont="1" applyBorder="1" applyAlignment="1">
      <alignment horizontal="left" vertical="center" wrapText="1"/>
    </xf>
    <xf numFmtId="0" fontId="4" fillId="0" borderId="1" xfId="2" applyFont="1" applyBorder="1" applyAlignment="1">
      <alignment horizontal="justify" vertical="center" wrapText="1"/>
    </xf>
    <xf numFmtId="0" fontId="2" fillId="0" borderId="25" xfId="0" applyFont="1" applyBorder="1" applyAlignment="1">
      <alignment wrapText="1"/>
    </xf>
    <xf numFmtId="0" fontId="2" fillId="0" borderId="29" xfId="0" applyFont="1" applyBorder="1" applyAlignment="1">
      <alignment horizontal="left" vertical="center" wrapText="1"/>
    </xf>
    <xf numFmtId="0" fontId="2" fillId="0" borderId="33" xfId="0" applyFont="1" applyBorder="1" applyAlignment="1">
      <alignment wrapText="1"/>
    </xf>
    <xf numFmtId="0" fontId="20" fillId="0" borderId="8" xfId="0" applyFont="1" applyBorder="1" applyAlignment="1">
      <alignment horizontal="center" vertical="center" wrapText="1"/>
    </xf>
    <xf numFmtId="0" fontId="21" fillId="0" borderId="8" xfId="0" applyFont="1" applyBorder="1" applyAlignment="1">
      <alignment horizontal="center" vertical="center" wrapText="1"/>
    </xf>
    <xf numFmtId="0" fontId="4" fillId="0" borderId="37" xfId="2" applyFont="1" applyBorder="1" applyAlignment="1">
      <alignment horizontal="center" vertical="center" wrapText="1"/>
    </xf>
    <xf numFmtId="0" fontId="3" fillId="2" borderId="0" xfId="2" applyFont="1" applyFill="1" applyAlignment="1">
      <alignment horizontal="center" vertical="center"/>
    </xf>
    <xf numFmtId="0" fontId="33" fillId="0" borderId="19" xfId="2" applyFont="1" applyBorder="1" applyAlignment="1">
      <alignment horizontal="center" vertical="center" wrapText="1"/>
    </xf>
    <xf numFmtId="9" fontId="0" fillId="0" borderId="11" xfId="0" applyNumberFormat="1" applyBorder="1" applyAlignment="1">
      <alignment horizontal="center" vertical="center" wrapText="1"/>
    </xf>
    <xf numFmtId="9" fontId="0" fillId="0" borderId="41" xfId="0" applyNumberFormat="1" applyBorder="1" applyAlignment="1">
      <alignment horizontal="center" vertical="center" wrapText="1"/>
    </xf>
    <xf numFmtId="9" fontId="0" fillId="0" borderId="1" xfId="0" applyNumberFormat="1" applyBorder="1" applyAlignment="1">
      <alignment horizontal="center" vertical="center" wrapText="1"/>
    </xf>
    <xf numFmtId="9" fontId="5" fillId="0" borderId="34" xfId="2" applyNumberFormat="1" applyFont="1" applyBorder="1" applyAlignment="1">
      <alignment horizontal="center" vertical="center" wrapText="1"/>
    </xf>
    <xf numFmtId="9" fontId="5" fillId="0" borderId="6" xfId="2" applyNumberFormat="1" applyFont="1" applyBorder="1" applyAlignment="1">
      <alignment horizontal="center" vertical="center" wrapText="1"/>
    </xf>
    <xf numFmtId="9" fontId="5" fillId="0" borderId="25" xfId="2" applyNumberFormat="1" applyFont="1" applyBorder="1" applyAlignment="1">
      <alignment horizontal="center" vertical="center" wrapText="1"/>
    </xf>
    <xf numFmtId="9" fontId="0" fillId="0" borderId="28" xfId="0" applyNumberFormat="1" applyBorder="1" applyAlignment="1">
      <alignment horizontal="center" vertical="center" wrapText="1"/>
    </xf>
    <xf numFmtId="9" fontId="5" fillId="0" borderId="36" xfId="2" applyNumberFormat="1" applyFont="1" applyBorder="1" applyAlignment="1">
      <alignment horizontal="center" vertical="center" wrapText="1"/>
    </xf>
    <xf numFmtId="9" fontId="0" fillId="0" borderId="8" xfId="0" applyNumberFormat="1" applyBorder="1" applyAlignment="1">
      <alignment horizontal="center" vertical="center" wrapText="1"/>
    </xf>
    <xf numFmtId="9" fontId="0" fillId="0" borderId="37" xfId="0" applyNumberFormat="1" applyBorder="1" applyAlignment="1">
      <alignment horizontal="center" vertical="center" wrapText="1"/>
    </xf>
    <xf numFmtId="9" fontId="0" fillId="3" borderId="3" xfId="0" applyNumberFormat="1" applyFill="1" applyBorder="1" applyAlignment="1" applyProtection="1">
      <alignment horizontal="center" vertical="center" wrapText="1"/>
      <protection locked="0"/>
    </xf>
    <xf numFmtId="9" fontId="0" fillId="3" borderId="27" xfId="0" applyNumberFormat="1" applyFill="1" applyBorder="1" applyAlignment="1" applyProtection="1">
      <alignment horizontal="center" vertical="center" wrapText="1"/>
      <protection locked="0"/>
    </xf>
    <xf numFmtId="0" fontId="33" fillId="0" borderId="38" xfId="2" applyFont="1" applyBorder="1" applyAlignment="1">
      <alignment horizontal="center" vertical="center" wrapText="1"/>
    </xf>
    <xf numFmtId="0" fontId="5" fillId="0" borderId="8" xfId="2" applyFont="1" applyBorder="1" applyAlignment="1">
      <alignment horizontal="center" vertical="center" wrapText="1"/>
    </xf>
    <xf numFmtId="0" fontId="5" fillId="0" borderId="3" xfId="2" applyFont="1" applyBorder="1" applyAlignment="1">
      <alignment horizontal="center" vertical="center" wrapText="1"/>
    </xf>
    <xf numFmtId="0" fontId="5" fillId="0" borderId="10" xfId="2" applyFont="1" applyBorder="1" applyAlignment="1">
      <alignment horizontal="center" vertical="center" wrapText="1"/>
    </xf>
    <xf numFmtId="0" fontId="2" fillId="0" borderId="1" xfId="0" applyFont="1" applyBorder="1" applyAlignment="1">
      <alignment wrapText="1"/>
    </xf>
    <xf numFmtId="0" fontId="28" fillId="0" borderId="0" xfId="0" applyFont="1" applyAlignment="1">
      <alignment horizontal="center" vertical="center" wrapText="1" readingOrder="1"/>
    </xf>
    <xf numFmtId="9" fontId="2" fillId="0" borderId="0" xfId="2" applyNumberFormat="1" applyAlignment="1">
      <alignment horizontal="center" vertical="center" wrapText="1"/>
    </xf>
    <xf numFmtId="9" fontId="22" fillId="0" borderId="0" xfId="0" applyNumberFormat="1" applyFont="1" applyAlignment="1">
      <alignment horizontal="center" vertical="center" wrapText="1"/>
    </xf>
    <xf numFmtId="9" fontId="22" fillId="0" borderId="0" xfId="0" applyNumberFormat="1" applyFont="1" applyAlignment="1">
      <alignment horizontal="left" vertical="center" wrapText="1"/>
    </xf>
    <xf numFmtId="0" fontId="0" fillId="4" borderId="0" xfId="0" applyFill="1"/>
    <xf numFmtId="0" fontId="37" fillId="4" borderId="15" xfId="4" quotePrefix="1" applyFont="1" applyFill="1" applyBorder="1" applyAlignment="1">
      <alignment horizontal="left" vertical="top" wrapText="1"/>
    </xf>
    <xf numFmtId="0" fontId="38" fillId="4" borderId="2" xfId="4" quotePrefix="1" applyFont="1" applyFill="1" applyBorder="1" applyAlignment="1">
      <alignment horizontal="left" vertical="top" wrapText="1"/>
    </xf>
    <xf numFmtId="0" fontId="35" fillId="4" borderId="2" xfId="4" applyFont="1" applyFill="1" applyBorder="1"/>
    <xf numFmtId="0" fontId="6" fillId="0" borderId="8" xfId="2" applyFont="1" applyBorder="1" applyAlignment="1">
      <alignment horizontal="justify" vertical="center" wrapText="1"/>
    </xf>
    <xf numFmtId="0" fontId="6" fillId="3" borderId="3" xfId="2" applyFont="1" applyFill="1" applyBorder="1" applyAlignment="1" applyProtection="1">
      <alignment horizontal="center" vertical="center" wrapText="1"/>
      <protection locked="0"/>
    </xf>
    <xf numFmtId="0" fontId="6" fillId="3" borderId="27" xfId="2" applyFont="1" applyFill="1" applyBorder="1" applyAlignment="1" applyProtection="1">
      <alignment horizontal="center" vertical="center" wrapText="1"/>
      <protection locked="0"/>
    </xf>
    <xf numFmtId="0" fontId="5" fillId="0" borderId="24" xfId="2" applyFont="1" applyBorder="1" applyAlignment="1">
      <alignment horizontal="center" vertical="center" wrapText="1"/>
    </xf>
    <xf numFmtId="0" fontId="5" fillId="0" borderId="65" xfId="2" applyFont="1" applyBorder="1" applyAlignment="1">
      <alignment horizontal="center" vertical="center" wrapText="1"/>
    </xf>
    <xf numFmtId="9" fontId="5" fillId="0" borderId="11" xfId="2" applyNumberFormat="1" applyFont="1" applyBorder="1" applyAlignment="1">
      <alignment horizontal="center" vertical="center" wrapText="1"/>
    </xf>
    <xf numFmtId="0" fontId="5" fillId="0" borderId="33" xfId="2" applyFont="1" applyBorder="1" applyAlignment="1">
      <alignment horizontal="center" vertical="center" wrapText="1"/>
    </xf>
    <xf numFmtId="9" fontId="13" fillId="0" borderId="0" xfId="0" applyNumberFormat="1" applyFont="1" applyAlignment="1">
      <alignment horizontal="left" vertical="center" wrapText="1"/>
    </xf>
    <xf numFmtId="9" fontId="8" fillId="0" borderId="3" xfId="0" applyNumberFormat="1" applyFont="1" applyBorder="1" applyAlignment="1">
      <alignment horizontal="center" vertical="center" wrapText="1"/>
    </xf>
    <xf numFmtId="9" fontId="8" fillId="0" borderId="26" xfId="0" applyNumberFormat="1" applyFont="1" applyBorder="1" applyAlignment="1">
      <alignment horizontal="center" vertical="center" wrapText="1"/>
    </xf>
    <xf numFmtId="9" fontId="8" fillId="0" borderId="27" xfId="0" applyNumberFormat="1" applyFont="1" applyBorder="1" applyAlignment="1">
      <alignment horizontal="center" vertical="center" wrapText="1"/>
    </xf>
    <xf numFmtId="9" fontId="8" fillId="0" borderId="29" xfId="0" applyNumberFormat="1" applyFont="1" applyBorder="1" applyAlignment="1">
      <alignment horizontal="center" vertical="center" wrapText="1"/>
    </xf>
    <xf numFmtId="9" fontId="5" fillId="0" borderId="0" xfId="2" applyNumberFormat="1" applyFont="1" applyAlignment="1">
      <alignment vertical="center" wrapText="1"/>
    </xf>
    <xf numFmtId="0" fontId="4" fillId="3" borderId="1" xfId="2" applyFont="1" applyFill="1" applyBorder="1" applyAlignment="1" applyProtection="1">
      <alignment horizontal="left" vertical="center" wrapText="1"/>
      <protection locked="0"/>
    </xf>
    <xf numFmtId="0" fontId="4" fillId="3" borderId="28" xfId="2" applyFont="1" applyFill="1" applyBorder="1" applyAlignment="1" applyProtection="1">
      <alignment horizontal="left" vertical="center" wrapText="1"/>
      <protection locked="0"/>
    </xf>
    <xf numFmtId="0" fontId="2" fillId="3" borderId="1" xfId="2" applyFill="1" applyBorder="1" applyAlignment="1" applyProtection="1">
      <alignment horizontal="justify" vertical="center" wrapText="1"/>
      <protection locked="0"/>
    </xf>
    <xf numFmtId="14" fontId="2" fillId="3" borderId="1" xfId="2" applyNumberFormat="1" applyFill="1" applyBorder="1" applyAlignment="1" applyProtection="1">
      <alignment horizontal="justify" vertical="center" wrapText="1"/>
      <protection locked="0"/>
    </xf>
    <xf numFmtId="0" fontId="0" fillId="0" borderId="0" xfId="0" applyAlignment="1">
      <alignment horizontal="center"/>
    </xf>
    <xf numFmtId="0" fontId="18" fillId="0" borderId="0" xfId="0" applyFont="1"/>
    <xf numFmtId="0" fontId="14" fillId="0" borderId="0" xfId="0" applyFont="1" applyProtection="1">
      <protection locked="0"/>
    </xf>
    <xf numFmtId="14" fontId="2" fillId="0" borderId="0" xfId="0" applyNumberFormat="1" applyFont="1" applyAlignment="1">
      <alignment horizontal="left" vertical="center" wrapText="1"/>
    </xf>
    <xf numFmtId="0" fontId="32" fillId="2" borderId="1" xfId="2" applyFont="1" applyFill="1" applyBorder="1" applyAlignment="1">
      <alignment vertical="center" wrapText="1"/>
    </xf>
    <xf numFmtId="14" fontId="2" fillId="0" borderId="1" xfId="0" applyNumberFormat="1" applyFont="1" applyBorder="1" applyAlignment="1">
      <alignment horizontal="left" vertical="center" wrapText="1"/>
    </xf>
    <xf numFmtId="0" fontId="32" fillId="2" borderId="5" xfId="2" applyFont="1" applyFill="1" applyBorder="1" applyAlignment="1">
      <alignment vertical="center" wrapText="1"/>
    </xf>
    <xf numFmtId="14" fontId="2" fillId="0" borderId="1" xfId="0" applyNumberFormat="1" applyFont="1" applyBorder="1" applyAlignment="1">
      <alignment vertical="center" wrapText="1"/>
    </xf>
    <xf numFmtId="14" fontId="13" fillId="0" borderId="1" xfId="0" applyNumberFormat="1" applyFont="1" applyBorder="1" applyAlignment="1">
      <alignment horizontal="center" vertical="center" wrapText="1"/>
    </xf>
    <xf numFmtId="0" fontId="13" fillId="0" borderId="1" xfId="0" applyFont="1" applyBorder="1" applyAlignment="1">
      <alignment vertical="center" wrapText="1"/>
    </xf>
    <xf numFmtId="0" fontId="13" fillId="0" borderId="0" xfId="0" applyFont="1" applyAlignment="1">
      <alignment horizontal="center" vertical="center" wrapText="1"/>
    </xf>
    <xf numFmtId="0" fontId="12" fillId="0" borderId="0" xfId="2" applyFont="1" applyAlignment="1">
      <alignment horizontal="left" vertical="center" wrapText="1"/>
    </xf>
    <xf numFmtId="0" fontId="6" fillId="4" borderId="0" xfId="2" applyFont="1" applyFill="1" applyAlignment="1">
      <alignment horizontal="left" vertical="center" wrapText="1"/>
    </xf>
    <xf numFmtId="0" fontId="12" fillId="0" borderId="0" xfId="2" applyFont="1" applyAlignment="1">
      <alignment vertical="center" wrapText="1"/>
    </xf>
    <xf numFmtId="0" fontId="6" fillId="0" borderId="0" xfId="2" applyFont="1" applyAlignment="1" applyProtection="1">
      <alignment horizontal="left" vertical="justify" wrapText="1"/>
      <protection locked="0"/>
    </xf>
    <xf numFmtId="0" fontId="12" fillId="0" borderId="0" xfId="2" applyFont="1" applyAlignment="1">
      <alignment horizontal="right" vertical="center" wrapText="1"/>
    </xf>
    <xf numFmtId="14" fontId="6" fillId="0" borderId="0" xfId="2" applyNumberFormat="1" applyFont="1" applyAlignment="1" applyProtection="1">
      <alignment horizontal="center" vertical="center" wrapText="1"/>
      <protection locked="0"/>
    </xf>
    <xf numFmtId="0" fontId="3" fillId="2" borderId="0" xfId="2" applyFont="1" applyFill="1" applyAlignment="1">
      <alignment horizontal="center"/>
    </xf>
    <xf numFmtId="0" fontId="32" fillId="2" borderId="0" xfId="2" applyFont="1" applyFill="1" applyAlignment="1">
      <alignment vertical="center" wrapText="1"/>
    </xf>
    <xf numFmtId="14" fontId="2" fillId="0" borderId="0" xfId="0" applyNumberFormat="1" applyFont="1" applyAlignment="1">
      <alignment horizontal="right" vertical="center" wrapText="1"/>
    </xf>
    <xf numFmtId="14" fontId="2" fillId="0" borderId="1" xfId="0" applyNumberFormat="1" applyFont="1" applyBorder="1" applyAlignment="1">
      <alignment horizontal="right" vertical="center" wrapText="1"/>
    </xf>
    <xf numFmtId="0" fontId="12" fillId="0" borderId="65" xfId="2" applyFont="1" applyBorder="1" applyAlignment="1">
      <alignment vertical="center" wrapText="1"/>
    </xf>
    <xf numFmtId="0" fontId="6" fillId="4" borderId="11" xfId="2" applyFont="1" applyFill="1" applyBorder="1" applyAlignment="1">
      <alignment horizontal="left" vertical="center" wrapText="1"/>
    </xf>
    <xf numFmtId="0" fontId="13" fillId="0" borderId="0" xfId="0" applyFont="1" applyAlignment="1">
      <alignment horizontal="right" vertical="center" wrapText="1"/>
    </xf>
    <xf numFmtId="14" fontId="2" fillId="0" borderId="0" xfId="0" applyNumberFormat="1" applyFont="1" applyAlignment="1">
      <alignment vertical="center" wrapText="1"/>
    </xf>
    <xf numFmtId="14" fontId="13" fillId="0" borderId="0" xfId="0" applyNumberFormat="1" applyFont="1" applyAlignment="1">
      <alignment horizontal="center" vertical="center" wrapText="1"/>
    </xf>
    <xf numFmtId="0" fontId="2" fillId="2" borderId="15" xfId="2" applyFill="1" applyBorder="1"/>
    <xf numFmtId="0" fontId="13" fillId="0" borderId="11" xfId="2" applyFont="1" applyBorder="1" applyAlignment="1">
      <alignment horizontal="center" vertical="center" wrapText="1"/>
    </xf>
    <xf numFmtId="0" fontId="13" fillId="0" borderId="9" xfId="2" applyFont="1" applyBorder="1" applyAlignment="1">
      <alignment horizontal="center" vertical="center" wrapText="1"/>
    </xf>
    <xf numFmtId="0" fontId="13" fillId="0" borderId="46" xfId="2" applyFont="1" applyBorder="1" applyAlignment="1">
      <alignment horizontal="center" vertical="center" wrapText="1"/>
    </xf>
    <xf numFmtId="0" fontId="39" fillId="4" borderId="15" xfId="4" quotePrefix="1" applyFont="1" applyFill="1" applyBorder="1" applyAlignment="1">
      <alignment horizontal="justify" vertical="center" wrapText="1"/>
    </xf>
    <xf numFmtId="0" fontId="39" fillId="4" borderId="0" xfId="4" quotePrefix="1" applyFont="1" applyFill="1" applyAlignment="1">
      <alignment horizontal="justify" vertical="center" wrapText="1"/>
    </xf>
    <xf numFmtId="0" fontId="39" fillId="4" borderId="2" xfId="4" quotePrefix="1" applyFont="1" applyFill="1" applyBorder="1" applyAlignment="1">
      <alignment horizontal="justify" vertical="center" wrapText="1"/>
    </xf>
    <xf numFmtId="0" fontId="37" fillId="4" borderId="42" xfId="4" quotePrefix="1" applyFont="1" applyFill="1" applyBorder="1" applyAlignment="1">
      <alignment horizontal="left" vertical="top" wrapText="1"/>
    </xf>
    <xf numFmtId="0" fontId="37" fillId="4" borderId="43" xfId="4" quotePrefix="1" applyFont="1" applyFill="1" applyBorder="1" applyAlignment="1">
      <alignment horizontal="left" vertical="top" wrapText="1"/>
    </xf>
    <xf numFmtId="0" fontId="37" fillId="4" borderId="44" xfId="4" quotePrefix="1" applyFont="1" applyFill="1" applyBorder="1" applyAlignment="1">
      <alignment horizontal="left" vertical="top" wrapText="1"/>
    </xf>
    <xf numFmtId="0" fontId="39" fillId="4" borderId="42" xfId="4" quotePrefix="1" applyFont="1" applyFill="1" applyBorder="1" applyAlignment="1">
      <alignment horizontal="left" vertical="top" wrapText="1"/>
    </xf>
    <xf numFmtId="0" fontId="39" fillId="4" borderId="43" xfId="4" quotePrefix="1" applyFont="1" applyFill="1" applyBorder="1" applyAlignment="1">
      <alignment horizontal="left" vertical="top" wrapText="1"/>
    </xf>
    <xf numFmtId="0" fontId="39" fillId="4" borderId="44" xfId="4" quotePrefix="1" applyFont="1" applyFill="1" applyBorder="1" applyAlignment="1">
      <alignment horizontal="left" vertical="top" wrapText="1"/>
    </xf>
    <xf numFmtId="0" fontId="37" fillId="4" borderId="0" xfId="4" quotePrefix="1" applyFont="1" applyFill="1" applyAlignment="1">
      <alignment horizontal="left" vertical="top" wrapText="1"/>
    </xf>
    <xf numFmtId="0" fontId="37" fillId="4" borderId="2" xfId="4" quotePrefix="1" applyFont="1" applyFill="1" applyBorder="1" applyAlignment="1">
      <alignment horizontal="left" vertical="top" wrapText="1"/>
    </xf>
    <xf numFmtId="0" fontId="37" fillId="4" borderId="66" xfId="4" quotePrefix="1" applyFont="1" applyFill="1" applyBorder="1" applyAlignment="1">
      <alignment horizontal="left" vertical="top" wrapText="1"/>
    </xf>
    <xf numFmtId="0" fontId="37" fillId="4" borderId="10" xfId="4" quotePrefix="1" applyFont="1" applyFill="1" applyBorder="1" applyAlignment="1">
      <alignment horizontal="left" vertical="top" wrapText="1"/>
    </xf>
    <xf numFmtId="0" fontId="37" fillId="4" borderId="68" xfId="4" quotePrefix="1" applyFont="1" applyFill="1" applyBorder="1" applyAlignment="1">
      <alignment horizontal="left" vertical="top" wrapText="1"/>
    </xf>
    <xf numFmtId="0" fontId="43" fillId="4" borderId="43" xfId="5" applyFont="1" applyFill="1" applyBorder="1" applyAlignment="1">
      <alignment horizontal="left" vertical="top" wrapText="1" readingOrder="1"/>
    </xf>
    <xf numFmtId="0" fontId="44" fillId="4" borderId="43" xfId="4" applyFont="1" applyFill="1" applyBorder="1" applyAlignment="1">
      <alignment horizontal="justify" vertical="center" wrapText="1"/>
    </xf>
    <xf numFmtId="0" fontId="37" fillId="4" borderId="42" xfId="4" quotePrefix="1" applyFont="1" applyFill="1" applyBorder="1" applyAlignment="1">
      <alignment vertical="top" wrapText="1"/>
    </xf>
    <xf numFmtId="0" fontId="37" fillId="4" borderId="43" xfId="4" quotePrefix="1" applyFont="1" applyFill="1" applyBorder="1" applyAlignment="1">
      <alignment vertical="top" wrapText="1"/>
    </xf>
    <xf numFmtId="0" fontId="37" fillId="4" borderId="44" xfId="4" quotePrefix="1" applyFont="1" applyFill="1" applyBorder="1" applyAlignment="1">
      <alignment vertical="top" wrapText="1"/>
    </xf>
    <xf numFmtId="0" fontId="37" fillId="4" borderId="0" xfId="4" quotePrefix="1" applyFont="1" applyFill="1" applyAlignment="1">
      <alignment vertical="top" wrapText="1"/>
    </xf>
    <xf numFmtId="0" fontId="0" fillId="4" borderId="0" xfId="0" applyFill="1" applyAlignment="1">
      <alignment wrapText="1"/>
    </xf>
    <xf numFmtId="0" fontId="35" fillId="4" borderId="42" xfId="4" applyFont="1" applyFill="1" applyBorder="1" applyAlignment="1">
      <alignment wrapText="1"/>
    </xf>
    <xf numFmtId="0" fontId="35" fillId="4" borderId="43" xfId="4" applyFont="1" applyFill="1" applyBorder="1" applyAlignment="1">
      <alignment wrapText="1"/>
    </xf>
    <xf numFmtId="0" fontId="35" fillId="4" borderId="44" xfId="4" applyFont="1" applyFill="1" applyBorder="1" applyAlignment="1">
      <alignment wrapText="1"/>
    </xf>
    <xf numFmtId="0" fontId="35" fillId="4" borderId="15" xfId="4" applyFont="1" applyFill="1" applyBorder="1" applyAlignment="1">
      <alignment wrapText="1"/>
    </xf>
    <xf numFmtId="0" fontId="35" fillId="4" borderId="2" xfId="4" applyFont="1" applyFill="1" applyBorder="1" applyAlignment="1">
      <alignment wrapText="1"/>
    </xf>
    <xf numFmtId="0" fontId="35" fillId="4" borderId="14" xfId="4" applyFont="1" applyFill="1" applyBorder="1" applyAlignment="1">
      <alignment wrapText="1"/>
    </xf>
    <xf numFmtId="0" fontId="35" fillId="4" borderId="13" xfId="4" applyFont="1" applyFill="1" applyBorder="1" applyAlignment="1">
      <alignment wrapText="1"/>
    </xf>
    <xf numFmtId="0" fontId="35" fillId="4" borderId="12" xfId="4" applyFont="1" applyFill="1" applyBorder="1" applyAlignment="1">
      <alignment wrapText="1"/>
    </xf>
    <xf numFmtId="0" fontId="35" fillId="4" borderId="0" xfId="4" applyFont="1" applyFill="1" applyAlignment="1">
      <alignment wrapText="1"/>
    </xf>
    <xf numFmtId="0" fontId="37" fillId="4" borderId="15" xfId="4" quotePrefix="1" applyFont="1" applyFill="1" applyBorder="1" applyAlignment="1">
      <alignment vertical="top" wrapText="1"/>
    </xf>
    <xf numFmtId="0" fontId="37" fillId="4" borderId="2" xfId="4" quotePrefix="1" applyFont="1" applyFill="1" applyBorder="1" applyAlignment="1">
      <alignment vertical="top" wrapText="1"/>
    </xf>
    <xf numFmtId="0" fontId="38" fillId="4" borderId="0" xfId="4" quotePrefix="1" applyFont="1" applyFill="1" applyAlignment="1">
      <alignment horizontal="left" vertical="top" wrapText="1"/>
    </xf>
    <xf numFmtId="0" fontId="41" fillId="4" borderId="0" xfId="4" applyFont="1" applyFill="1" applyAlignment="1">
      <alignment horizontal="left" vertical="center" wrapText="1"/>
    </xf>
    <xf numFmtId="0" fontId="35" fillId="4" borderId="0" xfId="4" applyFont="1" applyFill="1" applyAlignment="1">
      <alignment horizontal="left" vertical="center" wrapText="1"/>
    </xf>
    <xf numFmtId="0" fontId="35" fillId="4" borderId="0" xfId="4" quotePrefix="1" applyFont="1" applyFill="1" applyAlignment="1">
      <alignment horizontal="left" vertical="center" wrapText="1"/>
    </xf>
    <xf numFmtId="0" fontId="41" fillId="11" borderId="3" xfId="4" applyFont="1" applyFill="1" applyBorder="1" applyAlignment="1">
      <alignment horizontal="center" wrapText="1"/>
    </xf>
    <xf numFmtId="0" fontId="35" fillId="4" borderId="0" xfId="4" applyFont="1" applyFill="1"/>
    <xf numFmtId="0" fontId="43" fillId="4" borderId="0" xfId="0" applyFont="1" applyFill="1" applyAlignment="1">
      <alignment horizontal="left" vertical="center" wrapText="1"/>
    </xf>
    <xf numFmtId="0" fontId="44" fillId="4" borderId="0" xfId="0" applyFont="1" applyFill="1" applyAlignment="1">
      <alignment horizontal="left" vertical="top" wrapText="1"/>
    </xf>
    <xf numFmtId="0" fontId="41" fillId="4" borderId="3" xfId="4" applyFont="1" applyFill="1" applyBorder="1" applyAlignment="1">
      <alignment horizontal="center" vertical="center"/>
    </xf>
    <xf numFmtId="0" fontId="41" fillId="4" borderId="3" xfId="4" applyFont="1" applyFill="1" applyBorder="1" applyAlignment="1">
      <alignment horizontal="center" vertical="center" wrapText="1"/>
    </xf>
    <xf numFmtId="0" fontId="0" fillId="0" borderId="0" xfId="0" applyAlignment="1">
      <alignment wrapText="1"/>
    </xf>
    <xf numFmtId="0" fontId="4" fillId="0" borderId="1" xfId="2" applyFont="1" applyBorder="1" applyAlignment="1">
      <alignment horizontal="left" vertical="center" wrapText="1"/>
    </xf>
    <xf numFmtId="9" fontId="5" fillId="0" borderId="72" xfId="2" applyNumberFormat="1" applyFont="1" applyBorder="1" applyAlignment="1">
      <alignment horizontal="center" vertical="center" wrapText="1"/>
    </xf>
    <xf numFmtId="14" fontId="8" fillId="5" borderId="1" xfId="0" applyNumberFormat="1" applyFont="1" applyFill="1" applyBorder="1" applyAlignment="1">
      <alignment horizontal="right" vertical="center"/>
    </xf>
    <xf numFmtId="14" fontId="14" fillId="0" borderId="1" xfId="0" applyNumberFormat="1" applyFont="1" applyBorder="1" applyAlignment="1" applyProtection="1">
      <alignment horizontal="right" vertical="center" wrapText="1"/>
      <protection locked="0"/>
    </xf>
    <xf numFmtId="14" fontId="14" fillId="0" borderId="1" xfId="0" applyNumberFormat="1" applyFont="1" applyBorder="1" applyAlignment="1" applyProtection="1">
      <alignment horizontal="right"/>
      <protection locked="0"/>
    </xf>
    <xf numFmtId="14" fontId="14" fillId="0" borderId="0" xfId="0" applyNumberFormat="1" applyFont="1" applyAlignment="1" applyProtection="1">
      <alignment horizontal="right"/>
      <protection locked="0"/>
    </xf>
    <xf numFmtId="14" fontId="0" fillId="0" borderId="0" xfId="0" applyNumberFormat="1" applyAlignment="1">
      <alignment horizontal="right"/>
    </xf>
    <xf numFmtId="9" fontId="47" fillId="0" borderId="0" xfId="2" applyNumberFormat="1" applyFont="1" applyAlignment="1">
      <alignment vertical="center"/>
    </xf>
    <xf numFmtId="49" fontId="9" fillId="0" borderId="0" xfId="2" applyNumberFormat="1" applyFont="1" applyAlignment="1">
      <alignment vertical="center"/>
    </xf>
    <xf numFmtId="0" fontId="21" fillId="0" borderId="0" xfId="0" applyFont="1" applyAlignment="1">
      <alignment horizontal="center" vertical="center" wrapText="1"/>
    </xf>
    <xf numFmtId="9" fontId="21" fillId="0" borderId="0" xfId="0" applyNumberFormat="1" applyFont="1" applyAlignment="1">
      <alignment horizontal="center" vertical="center" wrapText="1"/>
    </xf>
    <xf numFmtId="0" fontId="3" fillId="2" borderId="0" xfId="2" applyFont="1" applyFill="1" applyAlignment="1">
      <alignment horizontal="center" vertical="center" wrapText="1"/>
    </xf>
    <xf numFmtId="9" fontId="3" fillId="0" borderId="0" xfId="2" applyNumberFormat="1" applyFont="1" applyAlignment="1">
      <alignment vertical="center" wrapText="1"/>
    </xf>
    <xf numFmtId="9" fontId="4" fillId="0" borderId="1" xfId="0" applyNumberFormat="1" applyFont="1" applyBorder="1" applyAlignment="1">
      <alignment horizontal="center" vertical="center" wrapText="1"/>
    </xf>
    <xf numFmtId="9" fontId="4" fillId="0" borderId="0" xfId="2" applyNumberFormat="1" applyFont="1" applyAlignment="1">
      <alignment horizontal="center" vertical="center" wrapText="1"/>
    </xf>
    <xf numFmtId="0" fontId="8" fillId="4" borderId="5" xfId="0" applyFont="1" applyFill="1" applyBorder="1" applyAlignment="1">
      <alignment wrapText="1"/>
    </xf>
    <xf numFmtId="0" fontId="25" fillId="0" borderId="1" xfId="2" applyFont="1" applyBorder="1" applyAlignment="1">
      <alignment horizontal="left" vertical="center"/>
    </xf>
    <xf numFmtId="0" fontId="24" fillId="0" borderId="0" xfId="0" applyFont="1" applyAlignment="1">
      <alignment horizontal="center" vertical="center" wrapText="1"/>
    </xf>
    <xf numFmtId="0" fontId="22" fillId="0" borderId="0" xfId="0" applyFont="1" applyAlignment="1">
      <alignment vertical="center" wrapText="1"/>
    </xf>
    <xf numFmtId="0" fontId="22" fillId="0" borderId="1" xfId="0" applyFont="1" applyBorder="1" applyAlignment="1">
      <alignment vertical="center" wrapText="1"/>
    </xf>
    <xf numFmtId="0" fontId="21" fillId="12" borderId="3" xfId="0" applyFont="1" applyFill="1" applyBorder="1" applyAlignment="1">
      <alignment horizontal="center" vertical="center" wrapText="1"/>
    </xf>
    <xf numFmtId="0" fontId="21" fillId="13" borderId="3" xfId="0" applyFont="1" applyFill="1" applyBorder="1" applyAlignment="1">
      <alignment horizontal="center" vertical="center" wrapText="1"/>
    </xf>
    <xf numFmtId="0" fontId="21" fillId="14" borderId="3" xfId="0" applyFont="1" applyFill="1" applyBorder="1" applyAlignment="1">
      <alignment horizontal="center" vertical="center" wrapText="1"/>
    </xf>
    <xf numFmtId="0" fontId="21" fillId="15" borderId="3" xfId="0" applyFont="1" applyFill="1" applyBorder="1" applyAlignment="1">
      <alignment horizontal="center" vertical="center" wrapText="1"/>
    </xf>
    <xf numFmtId="0" fontId="32" fillId="2" borderId="1" xfId="2" applyFont="1" applyFill="1" applyBorder="1" applyAlignment="1">
      <alignment horizontal="center" vertical="center" wrapText="1"/>
    </xf>
    <xf numFmtId="0" fontId="12" fillId="0" borderId="4" xfId="2" applyFont="1" applyBorder="1" applyAlignment="1">
      <alignment vertical="center" wrapText="1"/>
    </xf>
    <xf numFmtId="0" fontId="4" fillId="0" borderId="8" xfId="2" applyFont="1" applyBorder="1" applyAlignment="1">
      <alignment horizontal="justify" vertical="center" wrapText="1"/>
    </xf>
    <xf numFmtId="0" fontId="12" fillId="0" borderId="7" xfId="2" applyFont="1" applyBorder="1" applyAlignment="1">
      <alignment vertical="center" wrapText="1"/>
    </xf>
    <xf numFmtId="0" fontId="22" fillId="0" borderId="0" xfId="0" applyFont="1" applyAlignment="1">
      <alignment vertical="top" wrapText="1"/>
    </xf>
    <xf numFmtId="0" fontId="48" fillId="0" borderId="0" xfId="0" applyFont="1" applyAlignment="1">
      <alignment wrapText="1"/>
    </xf>
    <xf numFmtId="0" fontId="49" fillId="0" borderId="1" xfId="0" applyFont="1" applyBorder="1" applyAlignment="1">
      <alignment horizontal="justify" vertical="center" wrapText="1"/>
    </xf>
    <xf numFmtId="0" fontId="49" fillId="4" borderId="1" xfId="0" applyFont="1" applyFill="1" applyBorder="1" applyAlignment="1">
      <alignment horizontal="left" vertical="center" wrapText="1"/>
    </xf>
    <xf numFmtId="0" fontId="49" fillId="4" borderId="1" xfId="0" applyFont="1" applyFill="1" applyBorder="1" applyAlignment="1">
      <alignment horizontal="justify" vertical="center" wrapText="1"/>
    </xf>
    <xf numFmtId="0" fontId="49" fillId="0" borderId="1" xfId="0" applyFont="1" applyBorder="1" applyAlignment="1">
      <alignment horizontal="left" vertical="center"/>
    </xf>
    <xf numFmtId="0" fontId="48" fillId="0" borderId="0" xfId="0" applyFont="1" applyAlignment="1">
      <alignment horizontal="left" vertical="top" wrapText="1"/>
    </xf>
    <xf numFmtId="0" fontId="49" fillId="16" borderId="1" xfId="0" applyFont="1" applyFill="1" applyBorder="1" applyAlignment="1">
      <alignment horizontal="justify" vertical="center" wrapText="1"/>
    </xf>
    <xf numFmtId="0" fontId="51" fillId="17" borderId="76" xfId="0" applyFont="1" applyFill="1" applyBorder="1" applyAlignment="1">
      <alignment horizontal="justify" vertical="center" wrapText="1"/>
    </xf>
    <xf numFmtId="9" fontId="49" fillId="16" borderId="1" xfId="6" applyFont="1" applyFill="1" applyBorder="1" applyAlignment="1">
      <alignment horizontal="justify" vertical="center" wrapText="1"/>
    </xf>
    <xf numFmtId="0" fontId="4" fillId="3" borderId="4" xfId="2" applyFont="1" applyFill="1" applyBorder="1" applyAlignment="1" applyProtection="1">
      <alignment horizontal="left" vertical="center" wrapText="1"/>
      <protection locked="0"/>
    </xf>
    <xf numFmtId="0" fontId="4" fillId="3" borderId="5" xfId="2" applyFont="1" applyFill="1" applyBorder="1" applyAlignment="1" applyProtection="1">
      <alignment horizontal="left" vertical="center" wrapText="1"/>
      <protection locked="0"/>
    </xf>
    <xf numFmtId="0" fontId="51" fillId="17" borderId="76" xfId="0" applyFont="1" applyFill="1" applyBorder="1" applyAlignment="1">
      <alignment horizontal="center" vertical="center" wrapText="1"/>
    </xf>
    <xf numFmtId="0" fontId="4" fillId="3" borderId="65" xfId="2" applyFont="1" applyFill="1" applyBorder="1" applyAlignment="1" applyProtection="1">
      <alignment horizontal="left" vertical="center" wrapText="1"/>
      <protection locked="0"/>
    </xf>
    <xf numFmtId="0" fontId="4" fillId="3" borderId="19" xfId="2" applyFont="1" applyFill="1" applyBorder="1" applyAlignment="1" applyProtection="1">
      <alignment horizontal="left" vertical="center" wrapText="1"/>
      <protection locked="0"/>
    </xf>
    <xf numFmtId="0" fontId="4" fillId="3" borderId="79" xfId="2" applyFont="1" applyFill="1" applyBorder="1" applyAlignment="1" applyProtection="1">
      <alignment horizontal="left" vertical="center" wrapText="1"/>
      <protection locked="0"/>
    </xf>
    <xf numFmtId="0" fontId="4" fillId="3" borderId="20" xfId="2" applyFont="1" applyFill="1" applyBorder="1" applyAlignment="1" applyProtection="1">
      <alignment horizontal="left" vertical="center" wrapText="1"/>
      <protection locked="0"/>
    </xf>
    <xf numFmtId="0" fontId="4" fillId="3" borderId="38" xfId="2" applyFont="1" applyFill="1" applyBorder="1" applyAlignment="1" applyProtection="1">
      <alignment horizontal="left" vertical="center" wrapText="1"/>
      <protection locked="0"/>
    </xf>
    <xf numFmtId="9" fontId="4" fillId="18" borderId="1" xfId="0" applyNumberFormat="1" applyFont="1" applyFill="1" applyBorder="1" applyAlignment="1">
      <alignment horizontal="center" vertical="center" wrapText="1"/>
    </xf>
    <xf numFmtId="0" fontId="6" fillId="4" borderId="1" xfId="2" applyFont="1" applyFill="1" applyBorder="1" applyAlignment="1">
      <alignment horizontal="left" vertical="center" wrapText="1"/>
    </xf>
    <xf numFmtId="0" fontId="12" fillId="0" borderId="7" xfId="2" applyFont="1" applyBorder="1" applyAlignment="1">
      <alignment horizontal="center" vertical="center" wrapText="1"/>
    </xf>
    <xf numFmtId="0" fontId="6" fillId="0" borderId="1" xfId="2" applyFont="1" applyBorder="1" applyAlignment="1" applyProtection="1">
      <alignment horizontal="center" vertical="center" wrapText="1"/>
      <protection locked="0"/>
    </xf>
    <xf numFmtId="0" fontId="6" fillId="0" borderId="5" xfId="2" applyFont="1" applyBorder="1" applyAlignment="1" applyProtection="1">
      <alignment horizontal="center" vertical="center" wrapText="1"/>
      <protection locked="0"/>
    </xf>
    <xf numFmtId="0" fontId="4" fillId="0" borderId="1" xfId="2" applyFont="1" applyBorder="1" applyAlignment="1">
      <alignment horizontal="justify" vertical="top" wrapText="1"/>
    </xf>
    <xf numFmtId="0" fontId="4" fillId="0" borderId="1" xfId="2" applyFont="1" applyBorder="1" applyAlignment="1">
      <alignment vertical="center" wrapText="1"/>
    </xf>
    <xf numFmtId="0" fontId="9" fillId="0" borderId="1" xfId="2" applyFont="1" applyBorder="1" applyAlignment="1">
      <alignment vertical="center" wrapText="1"/>
    </xf>
    <xf numFmtId="0" fontId="6" fillId="3" borderId="1" xfId="0" applyFont="1" applyFill="1" applyBorder="1" applyAlignment="1">
      <alignment horizontal="left" vertical="center" wrapText="1"/>
    </xf>
    <xf numFmtId="14" fontId="6" fillId="0" borderId="1" xfId="2" applyNumberFormat="1" applyFont="1" applyBorder="1" applyAlignment="1" applyProtection="1">
      <alignment vertical="center" wrapText="1"/>
      <protection locked="0"/>
    </xf>
    <xf numFmtId="14" fontId="6" fillId="0" borderId="19" xfId="2" applyNumberFormat="1" applyFont="1" applyBorder="1" applyAlignment="1" applyProtection="1">
      <alignment vertical="center" wrapText="1"/>
      <protection locked="0"/>
    </xf>
    <xf numFmtId="0" fontId="12" fillId="0" borderId="4" xfId="2" applyFont="1" applyBorder="1" applyAlignment="1">
      <alignment horizontal="center" vertical="center" wrapText="1"/>
    </xf>
    <xf numFmtId="14" fontId="12" fillId="0" borderId="4" xfId="2" applyNumberFormat="1" applyFont="1" applyBorder="1" applyAlignment="1" applyProtection="1">
      <alignment horizontal="center" vertical="center" wrapText="1"/>
      <protection locked="0"/>
    </xf>
    <xf numFmtId="0" fontId="12" fillId="0" borderId="1" xfId="2" applyFont="1" applyBorder="1" applyAlignment="1" applyProtection="1">
      <alignment horizontal="center" vertical="center"/>
      <protection locked="0"/>
    </xf>
    <xf numFmtId="0" fontId="3" fillId="2" borderId="0" xfId="2" applyFont="1" applyFill="1" applyAlignment="1">
      <alignment vertical="center" wrapText="1"/>
    </xf>
    <xf numFmtId="9" fontId="3" fillId="2" borderId="0" xfId="2" applyNumberFormat="1" applyFont="1" applyFill="1" applyAlignment="1">
      <alignment vertical="center" wrapText="1"/>
    </xf>
    <xf numFmtId="0" fontId="3" fillId="0" borderId="0" xfId="2" applyFont="1" applyAlignment="1">
      <alignment horizontal="center" vertical="center" wrapText="1"/>
    </xf>
    <xf numFmtId="0" fontId="4" fillId="0" borderId="1" xfId="2" applyFont="1" applyBorder="1" applyAlignment="1">
      <alignment horizontal="center" vertical="center" wrapText="1"/>
    </xf>
    <xf numFmtId="0" fontId="4" fillId="3" borderId="1" xfId="0" applyFont="1" applyFill="1" applyBorder="1" applyAlignment="1" applyProtection="1">
      <alignment horizontal="center" vertical="center" wrapText="1"/>
      <protection locked="0"/>
    </xf>
    <xf numFmtId="9" fontId="4" fillId="0" borderId="6" xfId="0" applyNumberFormat="1" applyFont="1" applyBorder="1" applyAlignment="1">
      <alignment horizontal="center" vertical="center" wrapText="1"/>
    </xf>
    <xf numFmtId="9" fontId="4" fillId="3" borderId="1" xfId="0" applyNumberFormat="1" applyFont="1" applyFill="1" applyBorder="1" applyAlignment="1" applyProtection="1">
      <alignment horizontal="center" vertical="center" wrapText="1"/>
      <protection locked="0"/>
    </xf>
    <xf numFmtId="0" fontId="4" fillId="0" borderId="28" xfId="2" applyFont="1" applyBorder="1" applyAlignment="1">
      <alignment horizontal="center" vertical="center" wrapText="1"/>
    </xf>
    <xf numFmtId="0" fontId="4" fillId="0" borderId="4" xfId="2" applyFont="1" applyBorder="1" applyAlignment="1">
      <alignment horizontal="center" vertical="center" wrapText="1"/>
    </xf>
    <xf numFmtId="0" fontId="12" fillId="0" borderId="8" xfId="2" applyFont="1" applyBorder="1" applyAlignment="1" applyProtection="1">
      <alignment horizontal="center" vertical="center"/>
      <protection locked="0"/>
    </xf>
    <xf numFmtId="0" fontId="12" fillId="0" borderId="10" xfId="2" applyFont="1" applyBorder="1" applyAlignment="1" applyProtection="1">
      <alignment horizontal="center" vertical="center"/>
      <protection locked="0"/>
    </xf>
    <xf numFmtId="0" fontId="12" fillId="0" borderId="19" xfId="2" applyFont="1" applyBorder="1" applyAlignment="1" applyProtection="1">
      <alignment horizontal="center" vertical="center"/>
      <protection locked="0"/>
    </xf>
    <xf numFmtId="0" fontId="12" fillId="0" borderId="1" xfId="0" applyFont="1" applyBorder="1" applyAlignment="1" applyProtection="1">
      <alignment horizontal="center" vertical="center" wrapText="1"/>
      <protection locked="0"/>
    </xf>
    <xf numFmtId="14" fontId="6" fillId="0" borderId="8" xfId="2" applyNumberFormat="1" applyFont="1" applyBorder="1" applyAlignment="1" applyProtection="1">
      <alignment horizontal="center" vertical="center" wrapText="1"/>
      <protection locked="0"/>
    </xf>
    <xf numFmtId="14" fontId="6" fillId="0" borderId="1" xfId="2" applyNumberFormat="1" applyFont="1" applyBorder="1" applyAlignment="1" applyProtection="1">
      <alignment horizontal="center" vertical="center" wrapText="1"/>
      <protection locked="0"/>
    </xf>
    <xf numFmtId="0" fontId="12" fillId="0" borderId="0" xfId="2" applyFont="1" applyAlignment="1">
      <alignment horizontal="center" vertical="center" wrapText="1"/>
    </xf>
    <xf numFmtId="14" fontId="12" fillId="0" borderId="0" xfId="2" applyNumberFormat="1" applyFont="1" applyAlignment="1" applyProtection="1">
      <alignment horizontal="center" vertical="center" wrapText="1"/>
      <protection locked="0"/>
    </xf>
    <xf numFmtId="14" fontId="6" fillId="0" borderId="0" xfId="2" applyNumberFormat="1" applyFont="1" applyAlignment="1" applyProtection="1">
      <alignment vertical="center" wrapText="1"/>
      <protection locked="0"/>
    </xf>
    <xf numFmtId="0" fontId="55" fillId="0" borderId="0" xfId="0" applyFont="1" applyAlignment="1">
      <alignment wrapText="1"/>
    </xf>
    <xf numFmtId="14" fontId="2" fillId="0" borderId="1" xfId="0" applyNumberFormat="1" applyFont="1" applyBorder="1" applyAlignment="1">
      <alignment horizontal="center" vertical="center" wrapText="1"/>
    </xf>
    <xf numFmtId="0" fontId="2" fillId="0" borderId="19" xfId="2" applyBorder="1" applyAlignment="1">
      <alignment horizontal="center" vertical="center" wrapText="1"/>
    </xf>
    <xf numFmtId="0" fontId="2" fillId="0" borderId="1" xfId="2" applyBorder="1" applyAlignment="1">
      <alignment horizontal="center" vertical="center" wrapText="1"/>
    </xf>
    <xf numFmtId="0" fontId="6" fillId="20" borderId="3" xfId="2" applyFont="1" applyFill="1" applyBorder="1" applyAlignment="1">
      <alignment horizontal="center" vertical="center" wrapText="1"/>
    </xf>
    <xf numFmtId="0" fontId="39" fillId="0" borderId="66" xfId="4" quotePrefix="1" applyFont="1" applyBorder="1" applyAlignment="1">
      <alignment horizontal="center" vertical="top" wrapText="1"/>
    </xf>
    <xf numFmtId="0" fontId="39" fillId="0" borderId="10" xfId="4" quotePrefix="1" applyFont="1" applyBorder="1" applyAlignment="1">
      <alignment horizontal="center" vertical="top" wrapText="1"/>
    </xf>
    <xf numFmtId="0" fontId="39" fillId="0" borderId="68" xfId="4" quotePrefix="1" applyFont="1" applyBorder="1" applyAlignment="1">
      <alignment horizontal="center" vertical="top" wrapText="1"/>
    </xf>
    <xf numFmtId="0" fontId="8" fillId="4" borderId="1" xfId="0" applyFont="1" applyFill="1" applyBorder="1" applyAlignment="1">
      <alignment horizontal="left" vertical="top" wrapText="1"/>
    </xf>
    <xf numFmtId="14" fontId="8" fillId="4" borderId="1" xfId="0" applyNumberFormat="1" applyFont="1" applyFill="1" applyBorder="1" applyAlignment="1">
      <alignment horizontal="left" wrapText="1"/>
    </xf>
    <xf numFmtId="0" fontId="43" fillId="4" borderId="71" xfId="0" applyFont="1" applyFill="1" applyBorder="1" applyAlignment="1">
      <alignment horizontal="left" vertical="center" wrapText="1"/>
    </xf>
    <xf numFmtId="0" fontId="43" fillId="4" borderId="60" xfId="0" applyFont="1" applyFill="1" applyBorder="1" applyAlignment="1">
      <alignment horizontal="left" vertical="center" wrapText="1"/>
    </xf>
    <xf numFmtId="0" fontId="44" fillId="4" borderId="57" xfId="4" applyFont="1" applyFill="1" applyBorder="1" applyAlignment="1">
      <alignment horizontal="justify" vertical="center" wrapText="1"/>
    </xf>
    <xf numFmtId="0" fontId="44" fillId="4" borderId="58" xfId="4" applyFont="1" applyFill="1" applyBorder="1" applyAlignment="1">
      <alignment horizontal="justify" vertical="center" wrapText="1"/>
    </xf>
    <xf numFmtId="0" fontId="43" fillId="11" borderId="47" xfId="5" applyFont="1" applyFill="1" applyBorder="1" applyAlignment="1">
      <alignment horizontal="center" vertical="center" wrapText="1"/>
    </xf>
    <xf numFmtId="0" fontId="43" fillId="11" borderId="48" xfId="5" applyFont="1" applyFill="1" applyBorder="1" applyAlignment="1">
      <alignment horizontal="center" vertical="center" wrapText="1"/>
    </xf>
    <xf numFmtId="0" fontId="43" fillId="11" borderId="49" xfId="4" applyFont="1" applyFill="1" applyBorder="1" applyAlignment="1">
      <alignment horizontal="center" vertical="center" wrapText="1"/>
    </xf>
    <xf numFmtId="0" fontId="43" fillId="11" borderId="50" xfId="4" applyFont="1" applyFill="1" applyBorder="1" applyAlignment="1">
      <alignment horizontal="center" vertical="center" wrapText="1"/>
    </xf>
    <xf numFmtId="0" fontId="43" fillId="4" borderId="59" xfId="0" applyFont="1" applyFill="1" applyBorder="1" applyAlignment="1">
      <alignment horizontal="left" vertical="center" wrapText="1"/>
    </xf>
    <xf numFmtId="0" fontId="43" fillId="4" borderId="56" xfId="0" applyFont="1" applyFill="1" applyBorder="1" applyAlignment="1">
      <alignment horizontal="left" vertical="center" wrapText="1"/>
    </xf>
    <xf numFmtId="0" fontId="43" fillId="4" borderId="70" xfId="5" applyFont="1" applyFill="1" applyBorder="1" applyAlignment="1">
      <alignment horizontal="left" vertical="top" wrapText="1" readingOrder="1"/>
    </xf>
    <xf numFmtId="0" fontId="43" fillId="4" borderId="52" xfId="5" applyFont="1" applyFill="1" applyBorder="1" applyAlignment="1">
      <alignment horizontal="left" vertical="top" wrapText="1" readingOrder="1"/>
    </xf>
    <xf numFmtId="0" fontId="44" fillId="4" borderId="53" xfId="4" applyFont="1" applyFill="1" applyBorder="1" applyAlignment="1">
      <alignment horizontal="justify" vertical="center" wrapText="1"/>
    </xf>
    <xf numFmtId="0" fontId="44" fillId="4" borderId="54" xfId="4" applyFont="1" applyFill="1" applyBorder="1" applyAlignment="1">
      <alignment horizontal="justify" vertical="center" wrapText="1"/>
    </xf>
    <xf numFmtId="0" fontId="37" fillId="4" borderId="66" xfId="4" quotePrefix="1" applyFont="1" applyFill="1" applyBorder="1" applyAlignment="1">
      <alignment horizontal="left" vertical="top" wrapText="1"/>
    </xf>
    <xf numFmtId="0" fontId="37" fillId="4" borderId="10" xfId="4" quotePrefix="1" applyFont="1" applyFill="1" applyBorder="1" applyAlignment="1">
      <alignment horizontal="left" vertical="top" wrapText="1"/>
    </xf>
    <xf numFmtId="0" fontId="37" fillId="4" borderId="68" xfId="4" quotePrefix="1" applyFont="1" applyFill="1" applyBorder="1" applyAlignment="1">
      <alignment horizontal="left" vertical="top" wrapText="1"/>
    </xf>
    <xf numFmtId="0" fontId="43" fillId="4" borderId="55" xfId="0" applyFont="1" applyFill="1" applyBorder="1" applyAlignment="1">
      <alignment horizontal="left" vertical="center" wrapText="1"/>
    </xf>
    <xf numFmtId="0" fontId="37" fillId="4" borderId="3" xfId="4" quotePrefix="1" applyFont="1" applyFill="1" applyBorder="1" applyAlignment="1">
      <alignment horizontal="left" vertical="top" wrapText="1"/>
    </xf>
    <xf numFmtId="0" fontId="37" fillId="4" borderId="1" xfId="4" quotePrefix="1" applyFont="1" applyFill="1" applyBorder="1" applyAlignment="1">
      <alignment horizontal="left" vertical="top" wrapText="1"/>
    </xf>
    <xf numFmtId="0" fontId="37" fillId="4" borderId="26" xfId="4" quotePrefix="1" applyFont="1" applyFill="1" applyBorder="1" applyAlignment="1">
      <alignment horizontal="left" vertical="top" wrapText="1"/>
    </xf>
    <xf numFmtId="0" fontId="43" fillId="19" borderId="47" xfId="5" applyFont="1" applyFill="1" applyBorder="1" applyAlignment="1">
      <alignment horizontal="center" vertical="center" wrapText="1"/>
    </xf>
    <xf numFmtId="0" fontId="43" fillId="19" borderId="48" xfId="5" applyFont="1" applyFill="1" applyBorder="1" applyAlignment="1">
      <alignment horizontal="center" vertical="center" wrapText="1"/>
    </xf>
    <xf numFmtId="0" fontId="43" fillId="19" borderId="49" xfId="4" applyFont="1" applyFill="1" applyBorder="1" applyAlignment="1">
      <alignment horizontal="center" vertical="center" wrapText="1"/>
    </xf>
    <xf numFmtId="0" fontId="43" fillId="19" borderId="50" xfId="4" applyFont="1" applyFill="1" applyBorder="1" applyAlignment="1">
      <alignment horizontal="center" vertical="center" wrapText="1"/>
    </xf>
    <xf numFmtId="0" fontId="43" fillId="4" borderId="51" xfId="5" applyFont="1" applyFill="1" applyBorder="1" applyAlignment="1">
      <alignment horizontal="left" vertical="top" wrapText="1" readingOrder="1"/>
    </xf>
    <xf numFmtId="0" fontId="37" fillId="4" borderId="15" xfId="4" quotePrefix="1" applyFont="1" applyFill="1" applyBorder="1" applyAlignment="1">
      <alignment horizontal="left" vertical="top" wrapText="1"/>
    </xf>
    <xf numFmtId="0" fontId="37" fillId="4" borderId="0" xfId="4" quotePrefix="1" applyFont="1" applyFill="1" applyAlignment="1">
      <alignment horizontal="left" vertical="top" wrapText="1"/>
    </xf>
    <xf numFmtId="0" fontId="37" fillId="4" borderId="2" xfId="4" quotePrefix="1" applyFont="1" applyFill="1" applyBorder="1" applyAlignment="1">
      <alignment horizontal="left" vertical="top" wrapText="1"/>
    </xf>
    <xf numFmtId="0" fontId="37" fillId="4" borderId="42" xfId="4" quotePrefix="1" applyFont="1" applyFill="1" applyBorder="1" applyAlignment="1">
      <alignment horizontal="left" vertical="top" wrapText="1"/>
    </xf>
    <xf numFmtId="0" fontId="37" fillId="4" borderId="43" xfId="4" quotePrefix="1" applyFont="1" applyFill="1" applyBorder="1" applyAlignment="1">
      <alignment horizontal="left" vertical="top" wrapText="1"/>
    </xf>
    <xf numFmtId="0" fontId="37" fillId="4" borderId="44" xfId="4" quotePrefix="1" applyFont="1" applyFill="1" applyBorder="1" applyAlignment="1">
      <alignment horizontal="left" vertical="top" wrapText="1"/>
    </xf>
    <xf numFmtId="0" fontId="43" fillId="4" borderId="61" xfId="0" applyFont="1" applyFill="1" applyBorder="1" applyAlignment="1">
      <alignment horizontal="left" vertical="center" wrapText="1"/>
    </xf>
    <xf numFmtId="0" fontId="43" fillId="4" borderId="62" xfId="0" applyFont="1" applyFill="1" applyBorder="1" applyAlignment="1">
      <alignment horizontal="left" vertical="center" wrapText="1"/>
    </xf>
    <xf numFmtId="0" fontId="44" fillId="4" borderId="63" xfId="0" applyFont="1" applyFill="1" applyBorder="1" applyAlignment="1">
      <alignment horizontal="justify" vertical="center" wrapText="1"/>
    </xf>
    <xf numFmtId="0" fontId="44" fillId="4" borderId="64" xfId="0" applyFont="1" applyFill="1" applyBorder="1" applyAlignment="1">
      <alignment horizontal="justify" vertical="center" wrapText="1"/>
    </xf>
    <xf numFmtId="0" fontId="34" fillId="19" borderId="30" xfId="4" applyFont="1" applyFill="1" applyBorder="1" applyAlignment="1">
      <alignment horizontal="center" vertical="center" wrapText="1"/>
    </xf>
    <xf numFmtId="0" fontId="34" fillId="19" borderId="31" xfId="4" applyFont="1" applyFill="1" applyBorder="1" applyAlignment="1">
      <alignment horizontal="center" vertical="center" wrapText="1"/>
    </xf>
    <xf numFmtId="0" fontId="34" fillId="19" borderId="32" xfId="4" applyFont="1" applyFill="1" applyBorder="1" applyAlignment="1">
      <alignment horizontal="center" vertical="center" wrapText="1"/>
    </xf>
    <xf numFmtId="0" fontId="35" fillId="0" borderId="15" xfId="4" quotePrefix="1" applyFont="1" applyBorder="1" applyAlignment="1">
      <alignment horizontal="left" vertical="center" wrapText="1"/>
    </xf>
    <xf numFmtId="0" fontId="35" fillId="0" borderId="0" xfId="4" quotePrefix="1" applyFont="1" applyAlignment="1">
      <alignment horizontal="left" vertical="center" wrapText="1"/>
    </xf>
    <xf numFmtId="0" fontId="35" fillId="0" borderId="2" xfId="4" quotePrefix="1" applyFont="1" applyBorder="1" applyAlignment="1">
      <alignment horizontal="left" vertical="center" wrapText="1"/>
    </xf>
    <xf numFmtId="0" fontId="35" fillId="0" borderId="45" xfId="4" quotePrefix="1" applyFont="1" applyBorder="1" applyAlignment="1">
      <alignment horizontal="left" vertical="center" wrapText="1"/>
    </xf>
    <xf numFmtId="0" fontId="35" fillId="0" borderId="9" xfId="4" quotePrefix="1" applyFont="1" applyBorder="1" applyAlignment="1">
      <alignment horizontal="left" vertical="center" wrapText="1"/>
    </xf>
    <xf numFmtId="0" fontId="35" fillId="0" borderId="46" xfId="4" quotePrefix="1" applyFont="1" applyBorder="1" applyAlignment="1">
      <alignment horizontal="left" vertical="center" wrapText="1"/>
    </xf>
    <xf numFmtId="0" fontId="38" fillId="4" borderId="43" xfId="4" quotePrefix="1" applyFont="1" applyFill="1" applyBorder="1" applyAlignment="1">
      <alignment horizontal="left" vertical="top" wrapText="1"/>
    </xf>
    <xf numFmtId="0" fontId="38" fillId="4" borderId="44" xfId="4" quotePrefix="1" applyFont="1" applyFill="1" applyBorder="1" applyAlignment="1">
      <alignment horizontal="left" vertical="top" wrapText="1"/>
    </xf>
    <xf numFmtId="0" fontId="39" fillId="4" borderId="45" xfId="4" quotePrefix="1" applyFont="1" applyFill="1" applyBorder="1" applyAlignment="1">
      <alignment horizontal="justify" vertical="center" wrapText="1"/>
    </xf>
    <xf numFmtId="0" fontId="39" fillId="4" borderId="9" xfId="4" quotePrefix="1" applyFont="1" applyFill="1" applyBorder="1" applyAlignment="1">
      <alignment horizontal="justify" vertical="center" wrapText="1"/>
    </xf>
    <xf numFmtId="0" fontId="39" fillId="4" borderId="46" xfId="4" quotePrefix="1" applyFont="1" applyFill="1" applyBorder="1" applyAlignment="1">
      <alignment horizontal="justify" vertical="center" wrapText="1"/>
    </xf>
    <xf numFmtId="0" fontId="43" fillId="11" borderId="69" xfId="5" applyFont="1" applyFill="1" applyBorder="1" applyAlignment="1">
      <alignment horizontal="center" vertical="center" wrapText="1"/>
    </xf>
    <xf numFmtId="0" fontId="39" fillId="4" borderId="42" xfId="4" quotePrefix="1" applyFont="1" applyFill="1" applyBorder="1" applyAlignment="1">
      <alignment horizontal="left" vertical="top" wrapText="1"/>
    </xf>
    <xf numFmtId="0" fontId="39" fillId="4" borderId="43" xfId="4" quotePrefix="1" applyFont="1" applyFill="1" applyBorder="1" applyAlignment="1">
      <alignment horizontal="left" vertical="top" wrapText="1"/>
    </xf>
    <xf numFmtId="0" fontId="39" fillId="4" borderId="44" xfId="4" quotePrefix="1" applyFont="1" applyFill="1" applyBorder="1" applyAlignment="1">
      <alignment horizontal="left" vertical="top" wrapText="1"/>
    </xf>
    <xf numFmtId="0" fontId="39" fillId="3" borderId="42" xfId="4" quotePrefix="1" applyFont="1" applyFill="1" applyBorder="1" applyAlignment="1">
      <alignment horizontal="left" vertical="top" wrapText="1"/>
    </xf>
    <xf numFmtId="0" fontId="39" fillId="3" borderId="43" xfId="4" quotePrefix="1" applyFont="1" applyFill="1" applyBorder="1" applyAlignment="1">
      <alignment horizontal="left" vertical="top" wrapText="1"/>
    </xf>
    <xf numFmtId="0" fontId="39" fillId="3" borderId="44" xfId="4" quotePrefix="1" applyFont="1" applyFill="1" applyBorder="1" applyAlignment="1">
      <alignment horizontal="left" vertical="top" wrapText="1"/>
    </xf>
    <xf numFmtId="0" fontId="12" fillId="0" borderId="8" xfId="0" applyFont="1" applyBorder="1" applyAlignment="1" applyProtection="1">
      <alignment horizontal="center" vertical="center" wrapText="1"/>
      <protection locked="0"/>
    </xf>
    <xf numFmtId="0" fontId="12" fillId="0" borderId="10" xfId="0" applyFont="1" applyBorder="1" applyAlignment="1" applyProtection="1">
      <alignment horizontal="center" vertical="center" wrapText="1"/>
      <protection locked="0"/>
    </xf>
    <xf numFmtId="0" fontId="12" fillId="0" borderId="19" xfId="0" applyFont="1" applyBorder="1" applyAlignment="1" applyProtection="1">
      <alignment horizontal="center" vertical="center" wrapText="1"/>
      <protection locked="0"/>
    </xf>
    <xf numFmtId="0" fontId="12" fillId="0" borderId="1" xfId="2" applyFont="1" applyBorder="1" applyAlignment="1">
      <alignment horizontal="center" vertical="center" wrapText="1"/>
    </xf>
    <xf numFmtId="0" fontId="12" fillId="0" borderId="1" xfId="2" applyFont="1" applyBorder="1" applyAlignment="1" applyProtection="1">
      <alignment horizontal="center" vertical="center"/>
      <protection locked="0"/>
    </xf>
    <xf numFmtId="0" fontId="12" fillId="0" borderId="8" xfId="2" applyFont="1" applyBorder="1"/>
    <xf numFmtId="0" fontId="12" fillId="0" borderId="10" xfId="2" applyFont="1" applyBorder="1"/>
    <xf numFmtId="0" fontId="12" fillId="0" borderId="19" xfId="2" applyFont="1" applyBorder="1"/>
    <xf numFmtId="0" fontId="7" fillId="0" borderId="8" xfId="2" applyFont="1" applyBorder="1" applyAlignment="1">
      <alignment horizontal="center" vertical="center" wrapText="1"/>
    </xf>
    <xf numFmtId="0" fontId="7" fillId="0" borderId="10" xfId="2" applyFont="1" applyBorder="1" applyAlignment="1">
      <alignment horizontal="center" vertical="center" wrapText="1"/>
    </xf>
    <xf numFmtId="0" fontId="7" fillId="0" borderId="19" xfId="2" applyFont="1" applyBorder="1" applyAlignment="1">
      <alignment horizontal="center" vertical="center" wrapText="1"/>
    </xf>
    <xf numFmtId="0" fontId="12" fillId="0" borderId="8" xfId="2" applyFont="1" applyBorder="1" applyAlignment="1">
      <alignment horizontal="center" vertical="center" wrapText="1"/>
    </xf>
    <xf numFmtId="0" fontId="12" fillId="0" borderId="10" xfId="2" applyFont="1" applyBorder="1" applyAlignment="1">
      <alignment horizontal="center" vertical="center" wrapText="1"/>
    </xf>
    <xf numFmtId="0" fontId="12" fillId="0" borderId="19" xfId="2" applyFont="1" applyBorder="1" applyAlignment="1">
      <alignment horizontal="center" vertical="center" wrapText="1"/>
    </xf>
    <xf numFmtId="0" fontId="6" fillId="0" borderId="8" xfId="2" applyFont="1" applyBorder="1" applyAlignment="1">
      <alignment horizontal="left" vertical="center" wrapText="1"/>
    </xf>
    <xf numFmtId="0" fontId="6" fillId="0" borderId="10" xfId="2" applyFont="1" applyBorder="1" applyAlignment="1">
      <alignment horizontal="left" vertical="center" wrapText="1"/>
    </xf>
    <xf numFmtId="0" fontId="6" fillId="0" borderId="19" xfId="2" applyFont="1" applyBorder="1" applyAlignment="1">
      <alignment horizontal="left" vertical="center" wrapText="1"/>
    </xf>
    <xf numFmtId="14" fontId="6" fillId="0" borderId="8" xfId="2" applyNumberFormat="1" applyFont="1" applyBorder="1" applyAlignment="1" applyProtection="1">
      <alignment horizontal="center" vertical="center" wrapText="1"/>
      <protection locked="0"/>
    </xf>
    <xf numFmtId="14" fontId="6" fillId="0" borderId="19" xfId="2" applyNumberFormat="1" applyFont="1" applyBorder="1" applyAlignment="1" applyProtection="1">
      <alignment horizontal="center" vertical="center" wrapText="1"/>
      <protection locked="0"/>
    </xf>
    <xf numFmtId="0" fontId="51" fillId="17" borderId="75" xfId="0" applyFont="1" applyFill="1" applyBorder="1" applyAlignment="1">
      <alignment horizontal="center" vertical="center" wrapText="1"/>
    </xf>
    <xf numFmtId="0" fontId="51" fillId="17" borderId="76" xfId="0" applyFont="1" applyFill="1" applyBorder="1" applyAlignment="1">
      <alignment horizontal="center" vertical="center" wrapText="1"/>
    </xf>
    <xf numFmtId="0" fontId="49" fillId="0" borderId="5"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4" xfId="0" applyFont="1" applyBorder="1" applyAlignment="1">
      <alignment horizontal="center" vertical="center" wrapText="1"/>
    </xf>
    <xf numFmtId="0" fontId="24" fillId="0" borderId="1" xfId="0" applyFont="1" applyBorder="1" applyAlignment="1">
      <alignment horizontal="center" wrapText="1"/>
    </xf>
    <xf numFmtId="0" fontId="24" fillId="0" borderId="9" xfId="0" applyFont="1" applyBorder="1" applyAlignment="1">
      <alignment horizontal="center" wrapText="1"/>
    </xf>
    <xf numFmtId="0" fontId="22" fillId="0" borderId="0" xfId="0" applyFont="1" applyAlignment="1">
      <alignment horizontal="center" wrapText="1"/>
    </xf>
    <xf numFmtId="0" fontId="49" fillId="16" borderId="5" xfId="0" applyFont="1" applyFill="1" applyBorder="1" applyAlignment="1">
      <alignment horizontal="center" vertical="center" wrapText="1"/>
    </xf>
    <xf numFmtId="0" fontId="49" fillId="16" borderId="7" xfId="0" applyFont="1" applyFill="1" applyBorder="1" applyAlignment="1">
      <alignment horizontal="center" vertical="center" wrapText="1"/>
    </xf>
    <xf numFmtId="0" fontId="49" fillId="16" borderId="4" xfId="0" applyFont="1" applyFill="1" applyBorder="1" applyAlignment="1">
      <alignment horizontal="center" vertical="center" wrapText="1"/>
    </xf>
    <xf numFmtId="0" fontId="20" fillId="0" borderId="30" xfId="0" applyFont="1" applyBorder="1" applyAlignment="1">
      <alignment horizontal="center" vertical="center" wrapText="1"/>
    </xf>
    <xf numFmtId="0" fontId="20" fillId="0" borderId="31" xfId="0" applyFont="1" applyBorder="1" applyAlignment="1">
      <alignment horizontal="center" vertical="center" wrapText="1"/>
    </xf>
    <xf numFmtId="0" fontId="20" fillId="0" borderId="32" xfId="0" applyFont="1" applyBorder="1" applyAlignment="1">
      <alignment horizontal="center" vertical="center" wrapText="1"/>
    </xf>
    <xf numFmtId="0" fontId="20" fillId="0" borderId="34" xfId="0" applyFont="1" applyBorder="1" applyAlignment="1">
      <alignment horizontal="center" vertical="center" wrapText="1"/>
    </xf>
    <xf numFmtId="0" fontId="20" fillId="0" borderId="6" xfId="0" applyFont="1" applyBorder="1" applyAlignment="1">
      <alignment horizontal="center" vertical="center" wrapText="1"/>
    </xf>
    <xf numFmtId="0" fontId="20" fillId="0" borderId="36" xfId="0" applyFont="1" applyBorder="1" applyAlignment="1">
      <alignment horizontal="center" vertical="center" wrapText="1"/>
    </xf>
    <xf numFmtId="0" fontId="20" fillId="0" borderId="25" xfId="0" applyFont="1" applyBorder="1" applyAlignment="1">
      <alignment horizontal="center" vertical="center" wrapText="1"/>
    </xf>
    <xf numFmtId="0" fontId="3" fillId="2" borderId="1" xfId="2" applyFont="1" applyFill="1" applyBorder="1" applyAlignment="1">
      <alignment horizontal="center"/>
    </xf>
    <xf numFmtId="0" fontId="7" fillId="0" borderId="1" xfId="2" applyFont="1" applyBorder="1" applyAlignment="1">
      <alignment horizontal="center" vertical="center"/>
    </xf>
    <xf numFmtId="0" fontId="6" fillId="4" borderId="1" xfId="2" applyFont="1" applyFill="1" applyBorder="1" applyAlignment="1">
      <alignment horizontal="left" vertical="center" wrapText="1"/>
    </xf>
    <xf numFmtId="0" fontId="6" fillId="4" borderId="4" xfId="2" applyFont="1" applyFill="1" applyBorder="1" applyAlignment="1">
      <alignment horizontal="left" vertical="center" wrapText="1"/>
    </xf>
    <xf numFmtId="0" fontId="13" fillId="0" borderId="21" xfId="0" applyFont="1" applyBorder="1" applyAlignment="1">
      <alignment horizontal="center" vertical="center" wrapText="1"/>
    </xf>
    <xf numFmtId="0" fontId="13" fillId="0" borderId="22" xfId="0" applyFont="1" applyBorder="1" applyAlignment="1">
      <alignment horizontal="center" vertical="center" wrapText="1"/>
    </xf>
    <xf numFmtId="0" fontId="13" fillId="0" borderId="23" xfId="0" applyFont="1" applyBorder="1" applyAlignment="1">
      <alignment horizontal="center" vertical="center" wrapText="1"/>
    </xf>
    <xf numFmtId="0" fontId="5" fillId="0" borderId="21" xfId="2" applyFont="1" applyBorder="1" applyAlignment="1">
      <alignment horizontal="center" vertical="center" wrapText="1"/>
    </xf>
    <xf numFmtId="0" fontId="5" fillId="0" borderId="22" xfId="2" applyFont="1" applyBorder="1" applyAlignment="1">
      <alignment horizontal="center" vertical="center" wrapText="1"/>
    </xf>
    <xf numFmtId="0" fontId="5" fillId="0" borderId="23" xfId="2" applyFont="1" applyBorder="1" applyAlignment="1">
      <alignment horizontal="center" vertical="center" wrapText="1"/>
    </xf>
    <xf numFmtId="0" fontId="6" fillId="4" borderId="8" xfId="2" applyFont="1" applyFill="1" applyBorder="1" applyAlignment="1">
      <alignment horizontal="center" vertical="center" wrapText="1"/>
    </xf>
    <xf numFmtId="0" fontId="6" fillId="4" borderId="19" xfId="2" applyFont="1" applyFill="1" applyBorder="1" applyAlignment="1">
      <alignment horizontal="center" vertical="center" wrapText="1"/>
    </xf>
    <xf numFmtId="0" fontId="13" fillId="0" borderId="8" xfId="0" applyFont="1" applyBorder="1" applyAlignment="1">
      <alignment horizontal="center" vertical="center" wrapText="1"/>
    </xf>
    <xf numFmtId="0" fontId="13" fillId="0" borderId="19" xfId="0" applyFont="1" applyBorder="1" applyAlignment="1">
      <alignment horizontal="center" vertical="center" wrapText="1"/>
    </xf>
    <xf numFmtId="0" fontId="13" fillId="0" borderId="6" xfId="2" applyFont="1" applyBorder="1" applyAlignment="1">
      <alignment horizontal="center" vertical="center" wrapText="1"/>
    </xf>
    <xf numFmtId="0" fontId="13" fillId="0" borderId="25" xfId="2" applyFont="1" applyBorder="1" applyAlignment="1">
      <alignment horizontal="center" vertical="center" wrapText="1"/>
    </xf>
    <xf numFmtId="0" fontId="2" fillId="2" borderId="1" xfId="2" applyFill="1" applyBorder="1" applyAlignment="1">
      <alignment horizontal="center"/>
    </xf>
    <xf numFmtId="0" fontId="13" fillId="0" borderId="1" xfId="2" applyFont="1" applyBorder="1" applyAlignment="1">
      <alignment horizontal="center" vertical="center" wrapText="1"/>
    </xf>
    <xf numFmtId="0" fontId="13" fillId="0" borderId="66" xfId="2" applyFont="1" applyBorder="1" applyAlignment="1">
      <alignment horizontal="center" vertical="center" textRotation="90" wrapText="1"/>
    </xf>
    <xf numFmtId="0" fontId="13" fillId="0" borderId="67" xfId="2" applyFont="1" applyBorder="1" applyAlignment="1">
      <alignment horizontal="center" vertical="center" textRotation="90" wrapText="1"/>
    </xf>
    <xf numFmtId="0" fontId="13" fillId="0" borderId="3" xfId="2" applyFont="1" applyBorder="1" applyAlignment="1">
      <alignment horizontal="center" vertical="center" textRotation="90" wrapText="1"/>
    </xf>
    <xf numFmtId="0" fontId="13" fillId="0" borderId="27" xfId="2" applyFont="1" applyBorder="1" applyAlignment="1">
      <alignment horizontal="center" vertical="center" textRotation="90" wrapText="1"/>
    </xf>
    <xf numFmtId="0" fontId="13" fillId="0" borderId="1" xfId="2" applyFont="1" applyBorder="1" applyAlignment="1">
      <alignment horizontal="center" vertical="center"/>
    </xf>
    <xf numFmtId="0" fontId="13" fillId="2" borderId="21" xfId="2" applyFont="1" applyFill="1" applyBorder="1" applyAlignment="1">
      <alignment horizontal="center"/>
    </xf>
    <xf numFmtId="0" fontId="13" fillId="2" borderId="22" xfId="2" applyFont="1" applyFill="1" applyBorder="1" applyAlignment="1">
      <alignment horizontal="center"/>
    </xf>
    <xf numFmtId="0" fontId="13" fillId="2" borderId="23" xfId="2" applyFont="1" applyFill="1" applyBorder="1" applyAlignment="1">
      <alignment horizontal="center"/>
    </xf>
    <xf numFmtId="0" fontId="6" fillId="4" borderId="8" xfId="2" applyFont="1" applyFill="1" applyBorder="1" applyAlignment="1">
      <alignment horizontal="left" vertical="center" wrapText="1"/>
    </xf>
    <xf numFmtId="0" fontId="6" fillId="4" borderId="10" xfId="2" applyFont="1" applyFill="1" applyBorder="1" applyAlignment="1">
      <alignment horizontal="left" vertical="center" wrapText="1"/>
    </xf>
    <xf numFmtId="0" fontId="6" fillId="4" borderId="19" xfId="2" applyFont="1" applyFill="1" applyBorder="1" applyAlignment="1">
      <alignment horizontal="left" vertical="center" wrapText="1"/>
    </xf>
    <xf numFmtId="0" fontId="5" fillId="0" borderId="1" xfId="2" applyFont="1" applyBorder="1" applyAlignment="1">
      <alignment horizontal="center" vertical="center" wrapText="1"/>
    </xf>
    <xf numFmtId="0" fontId="5" fillId="0" borderId="5" xfId="2" applyFont="1" applyBorder="1" applyAlignment="1">
      <alignment horizontal="center" vertical="center" wrapText="1"/>
    </xf>
    <xf numFmtId="9" fontId="46" fillId="0" borderId="5" xfId="2" applyNumberFormat="1" applyFont="1" applyBorder="1" applyAlignment="1">
      <alignment horizontal="center" vertical="center" wrapText="1"/>
    </xf>
    <xf numFmtId="9" fontId="46" fillId="0" borderId="7" xfId="2" applyNumberFormat="1" applyFont="1" applyBorder="1" applyAlignment="1">
      <alignment horizontal="center" vertical="center" wrapText="1"/>
    </xf>
    <xf numFmtId="9" fontId="46" fillId="0" borderId="4" xfId="2" applyNumberFormat="1" applyFont="1" applyBorder="1" applyAlignment="1">
      <alignment horizontal="center" vertical="center" wrapText="1"/>
    </xf>
    <xf numFmtId="0" fontId="7" fillId="0" borderId="5" xfId="2" applyFont="1" applyBorder="1" applyAlignment="1">
      <alignment horizontal="center" vertical="center"/>
    </xf>
    <xf numFmtId="0" fontId="7" fillId="0" borderId="4" xfId="2" applyFont="1" applyBorder="1" applyAlignment="1">
      <alignment horizontal="center" vertical="center"/>
    </xf>
    <xf numFmtId="0" fontId="5" fillId="0" borderId="19" xfId="2" applyFont="1" applyBorder="1" applyAlignment="1">
      <alignment horizontal="center" vertical="center" wrapText="1"/>
    </xf>
    <xf numFmtId="0" fontId="5" fillId="0" borderId="20" xfId="2" applyFont="1" applyBorder="1" applyAlignment="1">
      <alignment horizontal="center" vertical="center" wrapText="1"/>
    </xf>
    <xf numFmtId="9" fontId="5" fillId="0" borderId="8" xfId="2" applyNumberFormat="1" applyFont="1" applyBorder="1" applyAlignment="1">
      <alignment horizontal="center" vertical="center" wrapText="1"/>
    </xf>
    <xf numFmtId="9" fontId="5" fillId="0" borderId="10" xfId="2" applyNumberFormat="1" applyFont="1" applyBorder="1" applyAlignment="1">
      <alignment horizontal="center" vertical="center" wrapText="1"/>
    </xf>
    <xf numFmtId="9" fontId="5" fillId="0" borderId="19" xfId="2" applyNumberFormat="1" applyFont="1" applyBorder="1" applyAlignment="1">
      <alignment horizontal="center" vertical="center" wrapText="1"/>
    </xf>
    <xf numFmtId="0" fontId="5" fillId="0" borderId="8" xfId="2" applyFont="1" applyBorder="1" applyAlignment="1">
      <alignment horizontal="center" vertical="center" wrapText="1"/>
    </xf>
    <xf numFmtId="0" fontId="5" fillId="0" borderId="10" xfId="2" applyFont="1" applyBorder="1" applyAlignment="1">
      <alignment horizontal="center" vertical="center" wrapText="1"/>
    </xf>
    <xf numFmtId="9" fontId="5" fillId="0" borderId="11" xfId="2" applyNumberFormat="1" applyFont="1" applyBorder="1" applyAlignment="1">
      <alignment horizontal="center" vertical="center" wrapText="1"/>
    </xf>
    <xf numFmtId="9" fontId="5" fillId="0" borderId="9" xfId="2" applyNumberFormat="1" applyFont="1" applyBorder="1" applyAlignment="1">
      <alignment horizontal="center" vertical="center" wrapText="1"/>
    </xf>
    <xf numFmtId="9" fontId="5" fillId="0" borderId="65" xfId="2" applyNumberFormat="1" applyFont="1" applyBorder="1" applyAlignment="1">
      <alignment horizontal="center" vertical="center" wrapText="1"/>
    </xf>
    <xf numFmtId="0" fontId="32" fillId="0" borderId="73" xfId="2" applyFont="1" applyBorder="1" applyAlignment="1">
      <alignment horizontal="center" vertical="center" wrapText="1"/>
    </xf>
    <xf numFmtId="0" fontId="32" fillId="0" borderId="0" xfId="2" applyFont="1" applyAlignment="1">
      <alignment horizontal="center" vertical="center" wrapText="1"/>
    </xf>
    <xf numFmtId="0" fontId="32" fillId="0" borderId="74" xfId="2" applyFont="1" applyBorder="1" applyAlignment="1">
      <alignment horizontal="center" vertical="center" wrapText="1"/>
    </xf>
    <xf numFmtId="0" fontId="6" fillId="0" borderId="34" xfId="2" applyFont="1" applyBorder="1" applyAlignment="1">
      <alignment horizontal="center" vertical="center" wrapText="1"/>
    </xf>
    <xf numFmtId="0" fontId="6" fillId="0" borderId="3" xfId="2" applyFont="1" applyBorder="1" applyAlignment="1">
      <alignment horizontal="center" vertical="center" wrapText="1"/>
    </xf>
    <xf numFmtId="0" fontId="6" fillId="0" borderId="78" xfId="2" applyFont="1" applyBorder="1" applyAlignment="1">
      <alignment horizontal="center" vertical="center" wrapText="1"/>
    </xf>
    <xf numFmtId="0" fontId="6" fillId="0" borderId="27" xfId="2" applyFont="1" applyBorder="1" applyAlignment="1">
      <alignment horizontal="center" vertical="center" wrapText="1"/>
    </xf>
    <xf numFmtId="0" fontId="6" fillId="0" borderId="6" xfId="2" applyFont="1" applyBorder="1" applyAlignment="1">
      <alignment horizontal="left" vertical="center" wrapText="1"/>
    </xf>
    <xf numFmtId="0" fontId="6" fillId="0" borderId="1" xfId="2" applyFont="1" applyBorder="1" applyAlignment="1">
      <alignment horizontal="left" vertical="center" wrapText="1"/>
    </xf>
    <xf numFmtId="0" fontId="6" fillId="0" borderId="5" xfId="2" applyFont="1" applyBorder="1" applyAlignment="1">
      <alignment horizontal="left" vertical="center" wrapText="1"/>
    </xf>
    <xf numFmtId="0" fontId="6" fillId="0" borderId="28" xfId="2" applyFont="1" applyBorder="1" applyAlignment="1">
      <alignment horizontal="left" vertical="center" wrapText="1"/>
    </xf>
    <xf numFmtId="9" fontId="22" fillId="0" borderId="77" xfId="0" applyNumberFormat="1" applyFont="1" applyBorder="1" applyAlignment="1">
      <alignment horizontal="center" vertical="center" wrapText="1"/>
    </xf>
    <xf numFmtId="9" fontId="22" fillId="0" borderId="7" xfId="0" applyNumberFormat="1" applyFont="1" applyBorder="1" applyAlignment="1">
      <alignment horizontal="center" vertical="center" wrapText="1"/>
    </xf>
    <xf numFmtId="9" fontId="22" fillId="0" borderId="80" xfId="0" applyNumberFormat="1" applyFont="1" applyBorder="1" applyAlignment="1">
      <alignment horizontal="center" vertical="center" wrapText="1"/>
    </xf>
    <xf numFmtId="9" fontId="22" fillId="0" borderId="36" xfId="0" applyNumberFormat="1" applyFont="1" applyBorder="1" applyAlignment="1">
      <alignment horizontal="center" vertical="center" wrapText="1"/>
    </xf>
    <xf numFmtId="9" fontId="22" fillId="0" borderId="8" xfId="0" applyNumberFormat="1" applyFont="1" applyBorder="1" applyAlignment="1">
      <alignment horizontal="center" vertical="center" wrapText="1"/>
    </xf>
    <xf numFmtId="9" fontId="22" fillId="0" borderId="72" xfId="0" applyNumberFormat="1" applyFont="1" applyBorder="1" applyAlignment="1">
      <alignment horizontal="center" vertical="center" wrapText="1"/>
    </xf>
    <xf numFmtId="9" fontId="22" fillId="0" borderId="37" xfId="0" applyNumberFormat="1" applyFont="1" applyBorder="1" applyAlignment="1">
      <alignment horizontal="center" vertical="center" wrapText="1"/>
    </xf>
    <xf numFmtId="9" fontId="22" fillId="0" borderId="6" xfId="0" applyNumberFormat="1" applyFont="1" applyBorder="1" applyAlignment="1">
      <alignment horizontal="center" vertical="center" wrapText="1"/>
    </xf>
    <xf numFmtId="9" fontId="22" fillId="0" borderId="1" xfId="0" applyNumberFormat="1" applyFont="1" applyBorder="1" applyAlignment="1">
      <alignment horizontal="center" vertical="center" wrapText="1"/>
    </xf>
    <xf numFmtId="9" fontId="22" fillId="0" borderId="28" xfId="0" applyNumberFormat="1" applyFont="1" applyBorder="1" applyAlignment="1">
      <alignment horizontal="center" vertical="center" wrapText="1"/>
    </xf>
    <xf numFmtId="0" fontId="6" fillId="0" borderId="24" xfId="2" applyFont="1" applyBorder="1" applyAlignment="1">
      <alignment horizontal="center" vertical="center" wrapText="1"/>
    </xf>
    <xf numFmtId="0" fontId="6" fillId="0" borderId="4" xfId="2" applyFont="1" applyBorder="1" applyAlignment="1">
      <alignment horizontal="left" vertical="center" wrapText="1"/>
    </xf>
    <xf numFmtId="9" fontId="22" fillId="0" borderId="4" xfId="0" applyNumberFormat="1" applyFont="1" applyBorder="1" applyAlignment="1">
      <alignment horizontal="center" vertical="center" wrapText="1"/>
    </xf>
    <xf numFmtId="9" fontId="22" fillId="0" borderId="11" xfId="0" applyNumberFormat="1" applyFont="1" applyBorder="1" applyAlignment="1">
      <alignment horizontal="center" vertical="center" wrapText="1"/>
    </xf>
    <xf numFmtId="9" fontId="24" fillId="0" borderId="6" xfId="0" applyNumberFormat="1" applyFont="1" applyBorder="1" applyAlignment="1">
      <alignment horizontal="center" vertical="center" wrapText="1"/>
    </xf>
    <xf numFmtId="9" fontId="24" fillId="0" borderId="1" xfId="0" applyNumberFormat="1" applyFont="1" applyBorder="1" applyAlignment="1">
      <alignment horizontal="center" vertical="center" wrapText="1"/>
    </xf>
    <xf numFmtId="9" fontId="24" fillId="0" borderId="28" xfId="0" applyNumberFormat="1" applyFont="1" applyBorder="1" applyAlignment="1">
      <alignment horizontal="center" vertical="center" wrapText="1"/>
    </xf>
    <xf numFmtId="9" fontId="24" fillId="0" borderId="25" xfId="0" applyNumberFormat="1" applyFont="1" applyBorder="1" applyAlignment="1">
      <alignment horizontal="center" vertical="center" wrapText="1"/>
    </xf>
    <xf numFmtId="9" fontId="24" fillId="0" borderId="26" xfId="0" applyNumberFormat="1" applyFont="1" applyBorder="1" applyAlignment="1">
      <alignment horizontal="center" vertical="center" wrapText="1"/>
    </xf>
    <xf numFmtId="9" fontId="24" fillId="0" borderId="29" xfId="0" applyNumberFormat="1" applyFont="1" applyBorder="1" applyAlignment="1">
      <alignment horizontal="center" vertical="center" wrapText="1"/>
    </xf>
    <xf numFmtId="9" fontId="24" fillId="0" borderId="5" xfId="0" applyNumberFormat="1" applyFont="1" applyBorder="1" applyAlignment="1">
      <alignment horizontal="center" vertical="center" wrapText="1"/>
    </xf>
    <xf numFmtId="9" fontId="24" fillId="0" borderId="39" xfId="0" applyNumberFormat="1" applyFont="1" applyBorder="1" applyAlignment="1">
      <alignment horizontal="center" vertical="center" wrapText="1"/>
    </xf>
    <xf numFmtId="9" fontId="24" fillId="0" borderId="4" xfId="0" applyNumberFormat="1" applyFont="1" applyBorder="1" applyAlignment="1">
      <alignment horizontal="center" vertical="center" wrapText="1"/>
    </xf>
    <xf numFmtId="9" fontId="24" fillId="0" borderId="33" xfId="0" applyNumberFormat="1" applyFont="1" applyBorder="1" applyAlignment="1">
      <alignment horizontal="center" vertical="center" wrapText="1"/>
    </xf>
    <xf numFmtId="0" fontId="13" fillId="0" borderId="8" xfId="2" applyFont="1" applyBorder="1" applyAlignment="1">
      <alignment horizontal="center" vertical="center" textRotation="90" wrapText="1"/>
    </xf>
    <xf numFmtId="0" fontId="13" fillId="2" borderId="18" xfId="2" applyFont="1" applyFill="1" applyBorder="1" applyAlignment="1">
      <alignment horizontal="center"/>
    </xf>
    <xf numFmtId="0" fontId="13" fillId="2" borderId="17" xfId="2" applyFont="1" applyFill="1" applyBorder="1" applyAlignment="1">
      <alignment horizontal="center"/>
    </xf>
    <xf numFmtId="0" fontId="13" fillId="2" borderId="16" xfId="2" applyFont="1" applyFill="1" applyBorder="1" applyAlignment="1">
      <alignment horizontal="center"/>
    </xf>
    <xf numFmtId="0" fontId="13" fillId="0" borderId="39" xfId="2" applyFont="1" applyBorder="1" applyAlignment="1">
      <alignment horizontal="center" vertical="center" textRotation="90" wrapText="1"/>
    </xf>
    <xf numFmtId="0" fontId="13" fillId="0" borderId="40" xfId="2" applyFont="1" applyBorder="1" applyAlignment="1">
      <alignment horizontal="center" vertical="center" textRotation="90" wrapText="1"/>
    </xf>
    <xf numFmtId="0" fontId="13" fillId="0" borderId="33" xfId="2" applyFont="1" applyBorder="1" applyAlignment="1">
      <alignment horizontal="center" vertical="center" textRotation="90" wrapText="1"/>
    </xf>
    <xf numFmtId="0" fontId="13" fillId="0" borderId="36" xfId="2" applyFont="1" applyBorder="1" applyAlignment="1">
      <alignment horizontal="center" vertical="center" wrapText="1"/>
    </xf>
    <xf numFmtId="0" fontId="13" fillId="0" borderId="31" xfId="2" applyFont="1" applyBorder="1" applyAlignment="1">
      <alignment horizontal="center" vertical="center" wrapText="1"/>
    </xf>
    <xf numFmtId="0" fontId="13" fillId="0" borderId="32" xfId="2" applyFont="1" applyBorder="1" applyAlignment="1">
      <alignment horizontal="center" vertical="center" wrapText="1"/>
    </xf>
    <xf numFmtId="0" fontId="17" fillId="4" borderId="21" xfId="0" applyFont="1" applyFill="1" applyBorder="1" applyAlignment="1">
      <alignment horizontal="center" vertical="center"/>
    </xf>
    <xf numFmtId="0" fontId="17" fillId="4" borderId="22" xfId="0" applyFont="1" applyFill="1" applyBorder="1" applyAlignment="1">
      <alignment horizontal="center" vertical="center"/>
    </xf>
    <xf numFmtId="0" fontId="17" fillId="4" borderId="23" xfId="0" applyFont="1" applyFill="1" applyBorder="1" applyAlignment="1">
      <alignment horizontal="center" vertical="center"/>
    </xf>
    <xf numFmtId="0" fontId="0" fillId="4" borderId="18" xfId="0" applyFill="1" applyBorder="1" applyAlignment="1">
      <alignment vertical="top" wrapText="1"/>
    </xf>
    <xf numFmtId="0" fontId="0" fillId="4" borderId="17" xfId="0" applyFill="1" applyBorder="1" applyAlignment="1">
      <alignment vertical="top" wrapText="1"/>
    </xf>
    <xf numFmtId="0" fontId="0" fillId="4" borderId="16" xfId="0" applyFill="1" applyBorder="1" applyAlignment="1">
      <alignment vertical="top" wrapText="1"/>
    </xf>
    <xf numFmtId="0" fontId="0" fillId="4" borderId="15" xfId="0" applyFill="1" applyBorder="1" applyAlignment="1">
      <alignment horizontal="left" vertical="top" wrapText="1"/>
    </xf>
    <xf numFmtId="0" fontId="0" fillId="4" borderId="0" xfId="0" applyFill="1" applyAlignment="1">
      <alignment horizontal="left" vertical="top" wrapText="1"/>
    </xf>
    <xf numFmtId="0" fontId="0" fillId="4" borderId="2" xfId="0" applyFill="1" applyBorder="1" applyAlignment="1">
      <alignment horizontal="left" vertical="top" wrapText="1"/>
    </xf>
    <xf numFmtId="0" fontId="0" fillId="4" borderId="15" xfId="0" applyFill="1" applyBorder="1" applyAlignment="1">
      <alignment horizontal="left" vertical="top"/>
    </xf>
    <xf numFmtId="0" fontId="0" fillId="4" borderId="0" xfId="0" applyFill="1" applyAlignment="1">
      <alignment horizontal="left" vertical="top"/>
    </xf>
    <xf numFmtId="0" fontId="0" fillId="4" borderId="2" xfId="0" applyFill="1" applyBorder="1" applyAlignment="1">
      <alignment horizontal="left" vertical="top"/>
    </xf>
    <xf numFmtId="0" fontId="8" fillId="0" borderId="8" xfId="0" applyFont="1" applyBorder="1" applyAlignment="1">
      <alignment horizontal="center"/>
    </xf>
    <xf numFmtId="0" fontId="8" fillId="0" borderId="19" xfId="0" applyFont="1" applyBorder="1" applyAlignment="1">
      <alignment horizontal="center"/>
    </xf>
    <xf numFmtId="0" fontId="8" fillId="0" borderId="1" xfId="0" applyFont="1" applyBorder="1" applyAlignment="1">
      <alignment horizontal="center"/>
    </xf>
    <xf numFmtId="0" fontId="0" fillId="4" borderId="14" xfId="0" applyFill="1" applyBorder="1" applyAlignment="1">
      <alignment horizontal="left" vertical="top" wrapText="1"/>
    </xf>
    <xf numFmtId="0" fontId="0" fillId="4" borderId="13" xfId="0" applyFill="1" applyBorder="1" applyAlignment="1">
      <alignment horizontal="left" vertical="top" wrapText="1"/>
    </xf>
    <xf numFmtId="0" fontId="0" fillId="4" borderId="12" xfId="0" applyFill="1" applyBorder="1" applyAlignment="1">
      <alignment horizontal="left" vertical="top" wrapText="1"/>
    </xf>
    <xf numFmtId="14" fontId="3" fillId="2" borderId="1" xfId="2" applyNumberFormat="1" applyFont="1" applyFill="1" applyBorder="1" applyAlignment="1" applyProtection="1">
      <alignment horizontal="right"/>
      <protection locked="0"/>
    </xf>
    <xf numFmtId="0" fontId="14" fillId="0" borderId="1" xfId="0" applyFont="1" applyBorder="1" applyAlignment="1" applyProtection="1">
      <alignment horizontal="left" wrapText="1"/>
      <protection locked="0"/>
    </xf>
    <xf numFmtId="0" fontId="8" fillId="5" borderId="1" xfId="0" applyFont="1" applyFill="1" applyBorder="1" applyAlignment="1">
      <alignment horizontal="center" vertical="center"/>
    </xf>
    <xf numFmtId="0" fontId="14" fillId="0" borderId="1" xfId="0" applyFont="1" applyBorder="1" applyAlignment="1" applyProtection="1">
      <alignment horizontal="left" vertical="center" wrapText="1"/>
      <protection locked="0"/>
    </xf>
    <xf numFmtId="0" fontId="14" fillId="0" borderId="1" xfId="0" applyFont="1" applyBorder="1" applyAlignment="1" applyProtection="1">
      <alignment horizontal="center" wrapText="1"/>
      <protection locked="0"/>
    </xf>
  </cellXfs>
  <cellStyles count="7">
    <cellStyle name="Nor}al" xfId="1"/>
    <cellStyle name="Normal" xfId="0" builtinId="0"/>
    <cellStyle name="Normal - Style1 2" xfId="4"/>
    <cellStyle name="Normal 2" xfId="2"/>
    <cellStyle name="Normal 2 2" xfId="5"/>
    <cellStyle name="Normal 3" xfId="3"/>
    <cellStyle name="Porcentaje" xfId="6" builtinId="5"/>
  </cellStyles>
  <dxfs count="112">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rgb="FF000000"/>
        <name val="Helvetica"/>
        <scheme val="none"/>
      </font>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left" vertical="top"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2"/>
        <color auto="1"/>
        <name val="Tahoma"/>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numFmt numFmtId="0" formatCode="General"/>
      <fill>
        <patternFill patternType="solid">
          <fgColor indexed="64"/>
          <bgColor theme="9" tint="0.79998168889431442"/>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fill>
        <patternFill patternType="solid">
          <fgColor indexed="64"/>
          <bgColor theme="9" tint="0.7999816888943144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fill>
        <patternFill patternType="solid">
          <fgColor indexed="64"/>
          <bgColor theme="9" tint="0.79998168889431442"/>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auto="1"/>
        <name val="Arial"/>
        <scheme val="none"/>
      </font>
      <alignment horizontal="center" vertical="center" textRotation="0" wrapText="1" indent="0" justifyLastLine="0" shrinkToFit="0" readingOrder="0"/>
      <border diagonalUp="0" diagonalDown="0" outline="0">
        <left style="thin">
          <color indexed="64"/>
        </left>
        <right style="thin">
          <color indexed="64"/>
        </right>
        <top/>
        <bottom/>
      </border>
    </dxf>
  </dxfs>
  <tableStyles count="1" defaultTableStyle="TableStyleMedium2" defaultPivotStyle="PivotStyleMedium9">
    <tableStyle name="Estilo de tabla 1" pivot="0" count="0"/>
  </tableStyles>
  <colors>
    <mruColors>
      <color rgb="FFFF2500"/>
      <color rgb="FFFFC000"/>
      <color rgb="FFFFFC66"/>
      <color rgb="FF01B150"/>
      <color rgb="FFADDB7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228600</xdr:colOff>
      <xdr:row>0</xdr:row>
      <xdr:rowOff>88900</xdr:rowOff>
    </xdr:from>
    <xdr:to>
      <xdr:col>2</xdr:col>
      <xdr:colOff>963022</xdr:colOff>
      <xdr:row>0</xdr:row>
      <xdr:rowOff>1107020</xdr:rowOff>
    </xdr:to>
    <xdr:pic>
      <xdr:nvPicPr>
        <xdr:cNvPr id="3" name="Imagen 2">
          <a:extLst>
            <a:ext uri="{FF2B5EF4-FFF2-40B4-BE49-F238E27FC236}">
              <a16:creationId xmlns=""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228600" y="88900"/>
          <a:ext cx="4176122" cy="101812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0</xdr:colOff>
      <xdr:row>121</xdr:row>
      <xdr:rowOff>0</xdr:rowOff>
    </xdr:from>
    <xdr:to>
      <xdr:col>4</xdr:col>
      <xdr:colOff>90438</xdr:colOff>
      <xdr:row>123</xdr:row>
      <xdr:rowOff>191137</xdr:rowOff>
    </xdr:to>
    <xdr:sp macro="" textlink="">
      <xdr:nvSpPr>
        <xdr:cNvPr id="6238" name="Text Box 15">
          <a:extLst>
            <a:ext uri="{FF2B5EF4-FFF2-40B4-BE49-F238E27FC236}">
              <a16:creationId xmlns="" xmlns:a16="http://schemas.microsoft.com/office/drawing/2014/main" id="{00000000-0008-0000-0500-00005E180000}"/>
            </a:ext>
          </a:extLst>
        </xdr:cNvPr>
        <xdr:cNvSpPr txBox="1">
          <a:spLocks noChangeArrowheads="1"/>
        </xdr:cNvSpPr>
      </xdr:nvSpPr>
      <xdr:spPr bwMode="auto">
        <a:xfrm>
          <a:off x="7200900" y="5667375"/>
          <a:ext cx="9525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7</xdr:row>
      <xdr:rowOff>0</xdr:rowOff>
    </xdr:from>
    <xdr:to>
      <xdr:col>4</xdr:col>
      <xdr:colOff>95250</xdr:colOff>
      <xdr:row>7</xdr:row>
      <xdr:rowOff>171450</xdr:rowOff>
    </xdr:to>
    <xdr:sp macro="" textlink="">
      <xdr:nvSpPr>
        <xdr:cNvPr id="6239" name="Text Box 16">
          <a:extLst>
            <a:ext uri="{FF2B5EF4-FFF2-40B4-BE49-F238E27FC236}">
              <a16:creationId xmlns="" xmlns:a16="http://schemas.microsoft.com/office/drawing/2014/main" id="{00000000-0008-0000-0500-00005F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7</xdr:row>
      <xdr:rowOff>0</xdr:rowOff>
    </xdr:from>
    <xdr:to>
      <xdr:col>4</xdr:col>
      <xdr:colOff>95250</xdr:colOff>
      <xdr:row>7</xdr:row>
      <xdr:rowOff>171450</xdr:rowOff>
    </xdr:to>
    <xdr:sp macro="" textlink="">
      <xdr:nvSpPr>
        <xdr:cNvPr id="6240" name="Text Box 17">
          <a:extLst>
            <a:ext uri="{FF2B5EF4-FFF2-40B4-BE49-F238E27FC236}">
              <a16:creationId xmlns="" xmlns:a16="http://schemas.microsoft.com/office/drawing/2014/main" id="{00000000-0008-0000-0500-000060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7</xdr:row>
      <xdr:rowOff>0</xdr:rowOff>
    </xdr:from>
    <xdr:to>
      <xdr:col>4</xdr:col>
      <xdr:colOff>95250</xdr:colOff>
      <xdr:row>7</xdr:row>
      <xdr:rowOff>171450</xdr:rowOff>
    </xdr:to>
    <xdr:sp macro="" textlink="">
      <xdr:nvSpPr>
        <xdr:cNvPr id="6241" name="Text Box 18">
          <a:extLst>
            <a:ext uri="{FF2B5EF4-FFF2-40B4-BE49-F238E27FC236}">
              <a16:creationId xmlns="" xmlns:a16="http://schemas.microsoft.com/office/drawing/2014/main" id="{00000000-0008-0000-0500-000061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7</xdr:row>
      <xdr:rowOff>0</xdr:rowOff>
    </xdr:from>
    <xdr:to>
      <xdr:col>4</xdr:col>
      <xdr:colOff>95250</xdr:colOff>
      <xdr:row>7</xdr:row>
      <xdr:rowOff>171450</xdr:rowOff>
    </xdr:to>
    <xdr:sp macro="" textlink="">
      <xdr:nvSpPr>
        <xdr:cNvPr id="6242" name="Text Box 19">
          <a:extLst>
            <a:ext uri="{FF2B5EF4-FFF2-40B4-BE49-F238E27FC236}">
              <a16:creationId xmlns="" xmlns:a16="http://schemas.microsoft.com/office/drawing/2014/main" id="{00000000-0008-0000-0500-000062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7</xdr:row>
      <xdr:rowOff>0</xdr:rowOff>
    </xdr:from>
    <xdr:to>
      <xdr:col>4</xdr:col>
      <xdr:colOff>95250</xdr:colOff>
      <xdr:row>7</xdr:row>
      <xdr:rowOff>450526</xdr:rowOff>
    </xdr:to>
    <xdr:sp macro="" textlink="">
      <xdr:nvSpPr>
        <xdr:cNvPr id="9" name="Text Box 15">
          <a:extLst>
            <a:ext uri="{FF2B5EF4-FFF2-40B4-BE49-F238E27FC236}">
              <a16:creationId xmlns="" xmlns:a16="http://schemas.microsoft.com/office/drawing/2014/main" id="{00000000-0008-0000-0500-000009000000}"/>
            </a:ext>
          </a:extLst>
        </xdr:cNvPr>
        <xdr:cNvSpPr txBox="1">
          <a:spLocks noChangeArrowheads="1"/>
        </xdr:cNvSpPr>
      </xdr:nvSpPr>
      <xdr:spPr bwMode="auto">
        <a:xfrm>
          <a:off x="8568418" y="4423682"/>
          <a:ext cx="9525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4</xdr:col>
      <xdr:colOff>0</xdr:colOff>
      <xdr:row>121</xdr:row>
      <xdr:rowOff>0</xdr:rowOff>
    </xdr:from>
    <xdr:ext cx="95250" cy="213632"/>
    <xdr:sp macro="" textlink="">
      <xdr:nvSpPr>
        <xdr:cNvPr id="11" name="Text Box 15">
          <a:extLst>
            <a:ext uri="{FF2B5EF4-FFF2-40B4-BE49-F238E27FC236}">
              <a16:creationId xmlns="" xmlns:a16="http://schemas.microsoft.com/office/drawing/2014/main" id="{00000000-0008-0000-0500-00000B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12" name="Text Box 15">
          <a:extLst>
            <a:ext uri="{FF2B5EF4-FFF2-40B4-BE49-F238E27FC236}">
              <a16:creationId xmlns="" xmlns:a16="http://schemas.microsoft.com/office/drawing/2014/main" id="{00000000-0008-0000-0500-00000C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13" name="Text Box 15">
          <a:extLst>
            <a:ext uri="{FF2B5EF4-FFF2-40B4-BE49-F238E27FC236}">
              <a16:creationId xmlns="" xmlns:a16="http://schemas.microsoft.com/office/drawing/2014/main" id="{00000000-0008-0000-0500-00000D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14" name="Text Box 15">
          <a:extLst>
            <a:ext uri="{FF2B5EF4-FFF2-40B4-BE49-F238E27FC236}">
              <a16:creationId xmlns="" xmlns:a16="http://schemas.microsoft.com/office/drawing/2014/main" id="{00000000-0008-0000-0500-00000E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15" name="Text Box 15">
          <a:extLst>
            <a:ext uri="{FF2B5EF4-FFF2-40B4-BE49-F238E27FC236}">
              <a16:creationId xmlns="" xmlns:a16="http://schemas.microsoft.com/office/drawing/2014/main" id="{00000000-0008-0000-0500-00000F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16" name="Text Box 15">
          <a:extLst>
            <a:ext uri="{FF2B5EF4-FFF2-40B4-BE49-F238E27FC236}">
              <a16:creationId xmlns="" xmlns:a16="http://schemas.microsoft.com/office/drawing/2014/main" id="{00000000-0008-0000-0500-000010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17" name="Text Box 15">
          <a:extLst>
            <a:ext uri="{FF2B5EF4-FFF2-40B4-BE49-F238E27FC236}">
              <a16:creationId xmlns="" xmlns:a16="http://schemas.microsoft.com/office/drawing/2014/main" id="{00000000-0008-0000-0500-000011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18" name="Text Box 15">
          <a:extLst>
            <a:ext uri="{FF2B5EF4-FFF2-40B4-BE49-F238E27FC236}">
              <a16:creationId xmlns="" xmlns:a16="http://schemas.microsoft.com/office/drawing/2014/main" id="{00000000-0008-0000-0500-000012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19" name="Text Box 15">
          <a:extLst>
            <a:ext uri="{FF2B5EF4-FFF2-40B4-BE49-F238E27FC236}">
              <a16:creationId xmlns="" xmlns:a16="http://schemas.microsoft.com/office/drawing/2014/main" id="{00000000-0008-0000-0500-000013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20" name="Text Box 15">
          <a:extLst>
            <a:ext uri="{FF2B5EF4-FFF2-40B4-BE49-F238E27FC236}">
              <a16:creationId xmlns="" xmlns:a16="http://schemas.microsoft.com/office/drawing/2014/main" id="{00000000-0008-0000-0500-000014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21" name="Text Box 15">
          <a:extLst>
            <a:ext uri="{FF2B5EF4-FFF2-40B4-BE49-F238E27FC236}">
              <a16:creationId xmlns="" xmlns:a16="http://schemas.microsoft.com/office/drawing/2014/main" id="{00000000-0008-0000-0500-000015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22" name="Text Box 15">
          <a:extLst>
            <a:ext uri="{FF2B5EF4-FFF2-40B4-BE49-F238E27FC236}">
              <a16:creationId xmlns="" xmlns:a16="http://schemas.microsoft.com/office/drawing/2014/main" id="{00000000-0008-0000-0500-000016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23" name="Text Box 15">
          <a:extLst>
            <a:ext uri="{FF2B5EF4-FFF2-40B4-BE49-F238E27FC236}">
              <a16:creationId xmlns="" xmlns:a16="http://schemas.microsoft.com/office/drawing/2014/main" id="{00000000-0008-0000-0500-000017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24" name="Text Box 15">
          <a:extLst>
            <a:ext uri="{FF2B5EF4-FFF2-40B4-BE49-F238E27FC236}">
              <a16:creationId xmlns="" xmlns:a16="http://schemas.microsoft.com/office/drawing/2014/main" id="{00000000-0008-0000-0500-000018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171450"/>
    <xdr:sp macro="" textlink="">
      <xdr:nvSpPr>
        <xdr:cNvPr id="26" name="Text Box 16">
          <a:extLst>
            <a:ext uri="{FF2B5EF4-FFF2-40B4-BE49-F238E27FC236}">
              <a16:creationId xmlns="" xmlns:a16="http://schemas.microsoft.com/office/drawing/2014/main" id="{00000000-0008-0000-0500-00001A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171450"/>
    <xdr:sp macro="" textlink="">
      <xdr:nvSpPr>
        <xdr:cNvPr id="27" name="Text Box 17">
          <a:extLst>
            <a:ext uri="{FF2B5EF4-FFF2-40B4-BE49-F238E27FC236}">
              <a16:creationId xmlns="" xmlns:a16="http://schemas.microsoft.com/office/drawing/2014/main" id="{00000000-0008-0000-0500-00001B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171450"/>
    <xdr:sp macro="" textlink="">
      <xdr:nvSpPr>
        <xdr:cNvPr id="28" name="Text Box 18">
          <a:extLst>
            <a:ext uri="{FF2B5EF4-FFF2-40B4-BE49-F238E27FC236}">
              <a16:creationId xmlns="" xmlns:a16="http://schemas.microsoft.com/office/drawing/2014/main" id="{00000000-0008-0000-0500-00001C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171450"/>
    <xdr:sp macro="" textlink="">
      <xdr:nvSpPr>
        <xdr:cNvPr id="29" name="Text Box 19">
          <a:extLst>
            <a:ext uri="{FF2B5EF4-FFF2-40B4-BE49-F238E27FC236}">
              <a16:creationId xmlns="" xmlns:a16="http://schemas.microsoft.com/office/drawing/2014/main" id="{00000000-0008-0000-0500-00001D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121</xdr:row>
      <xdr:rowOff>0</xdr:rowOff>
    </xdr:from>
    <xdr:ext cx="95250" cy="213632"/>
    <xdr:sp macro="" textlink="">
      <xdr:nvSpPr>
        <xdr:cNvPr id="30" name="Text Box 15">
          <a:extLst>
            <a:ext uri="{FF2B5EF4-FFF2-40B4-BE49-F238E27FC236}">
              <a16:creationId xmlns="" xmlns:a16="http://schemas.microsoft.com/office/drawing/2014/main" id="{00000000-0008-0000-0500-00001E000000}"/>
            </a:ext>
          </a:extLst>
        </xdr:cNvPr>
        <xdr:cNvSpPr txBox="1">
          <a:spLocks noChangeArrowheads="1"/>
        </xdr:cNvSpPr>
      </xdr:nvSpPr>
      <xdr:spPr bwMode="auto">
        <a:xfrm>
          <a:off x="10014857" y="98257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171450"/>
    <xdr:sp macro="" textlink="">
      <xdr:nvSpPr>
        <xdr:cNvPr id="31" name="Text Box 16">
          <a:extLst>
            <a:ext uri="{FF2B5EF4-FFF2-40B4-BE49-F238E27FC236}">
              <a16:creationId xmlns="" xmlns:a16="http://schemas.microsoft.com/office/drawing/2014/main" id="{00000000-0008-0000-0500-00001F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171450"/>
    <xdr:sp macro="" textlink="">
      <xdr:nvSpPr>
        <xdr:cNvPr id="32" name="Text Box 17">
          <a:extLst>
            <a:ext uri="{FF2B5EF4-FFF2-40B4-BE49-F238E27FC236}">
              <a16:creationId xmlns="" xmlns:a16="http://schemas.microsoft.com/office/drawing/2014/main" id="{00000000-0008-0000-0500-000020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171450"/>
    <xdr:sp macro="" textlink="">
      <xdr:nvSpPr>
        <xdr:cNvPr id="33" name="Text Box 18">
          <a:extLst>
            <a:ext uri="{FF2B5EF4-FFF2-40B4-BE49-F238E27FC236}">
              <a16:creationId xmlns="" xmlns:a16="http://schemas.microsoft.com/office/drawing/2014/main" id="{00000000-0008-0000-0500-000021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171450"/>
    <xdr:sp macro="" textlink="">
      <xdr:nvSpPr>
        <xdr:cNvPr id="34" name="Text Box 19">
          <a:extLst>
            <a:ext uri="{FF2B5EF4-FFF2-40B4-BE49-F238E27FC236}">
              <a16:creationId xmlns="" xmlns:a16="http://schemas.microsoft.com/office/drawing/2014/main" id="{00000000-0008-0000-0500-000022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35" name="Text Box 15">
          <a:extLst>
            <a:ext uri="{FF2B5EF4-FFF2-40B4-BE49-F238E27FC236}">
              <a16:creationId xmlns="" xmlns:a16="http://schemas.microsoft.com/office/drawing/2014/main" id="{00000000-0008-0000-0500-000023000000}"/>
            </a:ext>
          </a:extLst>
        </xdr:cNvPr>
        <xdr:cNvSpPr txBox="1">
          <a:spLocks noChangeArrowheads="1"/>
        </xdr:cNvSpPr>
      </xdr:nvSpPr>
      <xdr:spPr bwMode="auto">
        <a:xfrm>
          <a:off x="7391400" y="49339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xdr:row>
      <xdr:rowOff>0</xdr:rowOff>
    </xdr:from>
    <xdr:ext cx="95250" cy="171450"/>
    <xdr:sp macro="" textlink="">
      <xdr:nvSpPr>
        <xdr:cNvPr id="41" name="Text Box 16">
          <a:extLst>
            <a:ext uri="{FF2B5EF4-FFF2-40B4-BE49-F238E27FC236}">
              <a16:creationId xmlns="" xmlns:a16="http://schemas.microsoft.com/office/drawing/2014/main" id="{00000000-0008-0000-0500-000029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xdr:row>
      <xdr:rowOff>0</xdr:rowOff>
    </xdr:from>
    <xdr:ext cx="95250" cy="171450"/>
    <xdr:sp macro="" textlink="">
      <xdr:nvSpPr>
        <xdr:cNvPr id="42" name="Text Box 17">
          <a:extLst>
            <a:ext uri="{FF2B5EF4-FFF2-40B4-BE49-F238E27FC236}">
              <a16:creationId xmlns="" xmlns:a16="http://schemas.microsoft.com/office/drawing/2014/main" id="{00000000-0008-0000-0500-00002A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xdr:row>
      <xdr:rowOff>0</xdr:rowOff>
    </xdr:from>
    <xdr:ext cx="95250" cy="171450"/>
    <xdr:sp macro="" textlink="">
      <xdr:nvSpPr>
        <xdr:cNvPr id="43" name="Text Box 18">
          <a:extLst>
            <a:ext uri="{FF2B5EF4-FFF2-40B4-BE49-F238E27FC236}">
              <a16:creationId xmlns="" xmlns:a16="http://schemas.microsoft.com/office/drawing/2014/main" id="{00000000-0008-0000-0500-00002B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xdr:row>
      <xdr:rowOff>0</xdr:rowOff>
    </xdr:from>
    <xdr:ext cx="95250" cy="171450"/>
    <xdr:sp macro="" textlink="">
      <xdr:nvSpPr>
        <xdr:cNvPr id="44" name="Text Box 19">
          <a:extLst>
            <a:ext uri="{FF2B5EF4-FFF2-40B4-BE49-F238E27FC236}">
              <a16:creationId xmlns="" xmlns:a16="http://schemas.microsoft.com/office/drawing/2014/main" id="{00000000-0008-0000-0500-00002C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xdr:row>
      <xdr:rowOff>0</xdr:rowOff>
    </xdr:from>
    <xdr:ext cx="95250" cy="442269"/>
    <xdr:sp macro="" textlink="">
      <xdr:nvSpPr>
        <xdr:cNvPr id="45" name="Text Box 15">
          <a:extLst>
            <a:ext uri="{FF2B5EF4-FFF2-40B4-BE49-F238E27FC236}">
              <a16:creationId xmlns="" xmlns:a16="http://schemas.microsoft.com/office/drawing/2014/main" id="{00000000-0008-0000-0500-00002D000000}"/>
            </a:ext>
          </a:extLst>
        </xdr:cNvPr>
        <xdr:cNvSpPr txBox="1">
          <a:spLocks noChangeArrowheads="1"/>
        </xdr:cNvSpPr>
      </xdr:nvSpPr>
      <xdr:spPr bwMode="auto">
        <a:xfrm>
          <a:off x="10527434" y="595428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46" name="Text Box 15">
          <a:extLst>
            <a:ext uri="{FF2B5EF4-FFF2-40B4-BE49-F238E27FC236}">
              <a16:creationId xmlns="" xmlns:a16="http://schemas.microsoft.com/office/drawing/2014/main" id="{00000000-0008-0000-0500-00002E000000}"/>
            </a:ext>
          </a:extLst>
        </xdr:cNvPr>
        <xdr:cNvSpPr txBox="1">
          <a:spLocks noChangeArrowheads="1"/>
        </xdr:cNvSpPr>
      </xdr:nvSpPr>
      <xdr:spPr bwMode="auto">
        <a:xfrm>
          <a:off x="10527434"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47" name="Text Box 15">
          <a:extLst>
            <a:ext uri="{FF2B5EF4-FFF2-40B4-BE49-F238E27FC236}">
              <a16:creationId xmlns="" xmlns:a16="http://schemas.microsoft.com/office/drawing/2014/main" id="{00000000-0008-0000-0500-00002F000000}"/>
            </a:ext>
          </a:extLst>
        </xdr:cNvPr>
        <xdr:cNvSpPr txBox="1">
          <a:spLocks noChangeArrowheads="1"/>
        </xdr:cNvSpPr>
      </xdr:nvSpPr>
      <xdr:spPr bwMode="auto">
        <a:xfrm>
          <a:off x="10527434"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48" name="Text Box 15">
          <a:extLst>
            <a:ext uri="{FF2B5EF4-FFF2-40B4-BE49-F238E27FC236}">
              <a16:creationId xmlns="" xmlns:a16="http://schemas.microsoft.com/office/drawing/2014/main" id="{00000000-0008-0000-0500-000030000000}"/>
            </a:ext>
          </a:extLst>
        </xdr:cNvPr>
        <xdr:cNvSpPr txBox="1">
          <a:spLocks noChangeArrowheads="1"/>
        </xdr:cNvSpPr>
      </xdr:nvSpPr>
      <xdr:spPr bwMode="auto">
        <a:xfrm>
          <a:off x="10527434"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49" name="Text Box 15">
          <a:extLst>
            <a:ext uri="{FF2B5EF4-FFF2-40B4-BE49-F238E27FC236}">
              <a16:creationId xmlns="" xmlns:a16="http://schemas.microsoft.com/office/drawing/2014/main" id="{00000000-0008-0000-0500-000031000000}"/>
            </a:ext>
          </a:extLst>
        </xdr:cNvPr>
        <xdr:cNvSpPr txBox="1">
          <a:spLocks noChangeArrowheads="1"/>
        </xdr:cNvSpPr>
      </xdr:nvSpPr>
      <xdr:spPr bwMode="auto">
        <a:xfrm>
          <a:off x="10527434"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50" name="Text Box 15">
          <a:extLst>
            <a:ext uri="{FF2B5EF4-FFF2-40B4-BE49-F238E27FC236}">
              <a16:creationId xmlns="" xmlns:a16="http://schemas.microsoft.com/office/drawing/2014/main" id="{00000000-0008-0000-0500-000032000000}"/>
            </a:ext>
          </a:extLst>
        </xdr:cNvPr>
        <xdr:cNvSpPr txBox="1">
          <a:spLocks noChangeArrowheads="1"/>
        </xdr:cNvSpPr>
      </xdr:nvSpPr>
      <xdr:spPr bwMode="auto">
        <a:xfrm>
          <a:off x="10527434"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51" name="Text Box 15">
          <a:extLst>
            <a:ext uri="{FF2B5EF4-FFF2-40B4-BE49-F238E27FC236}">
              <a16:creationId xmlns="" xmlns:a16="http://schemas.microsoft.com/office/drawing/2014/main" id="{00000000-0008-0000-0500-000033000000}"/>
            </a:ext>
          </a:extLst>
        </xdr:cNvPr>
        <xdr:cNvSpPr txBox="1">
          <a:spLocks noChangeArrowheads="1"/>
        </xdr:cNvSpPr>
      </xdr:nvSpPr>
      <xdr:spPr bwMode="auto">
        <a:xfrm>
          <a:off x="10527434"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52" name="Text Box 15">
          <a:extLst>
            <a:ext uri="{FF2B5EF4-FFF2-40B4-BE49-F238E27FC236}">
              <a16:creationId xmlns="" xmlns:a16="http://schemas.microsoft.com/office/drawing/2014/main" id="{00000000-0008-0000-0500-000034000000}"/>
            </a:ext>
          </a:extLst>
        </xdr:cNvPr>
        <xdr:cNvSpPr txBox="1">
          <a:spLocks noChangeArrowheads="1"/>
        </xdr:cNvSpPr>
      </xdr:nvSpPr>
      <xdr:spPr bwMode="auto">
        <a:xfrm>
          <a:off x="10527434"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53" name="Text Box 15">
          <a:extLst>
            <a:ext uri="{FF2B5EF4-FFF2-40B4-BE49-F238E27FC236}">
              <a16:creationId xmlns="" xmlns:a16="http://schemas.microsoft.com/office/drawing/2014/main" id="{00000000-0008-0000-0500-000035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54" name="Text Box 15">
          <a:extLst>
            <a:ext uri="{FF2B5EF4-FFF2-40B4-BE49-F238E27FC236}">
              <a16:creationId xmlns="" xmlns:a16="http://schemas.microsoft.com/office/drawing/2014/main" id="{00000000-0008-0000-0500-000036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55" name="Text Box 15">
          <a:extLst>
            <a:ext uri="{FF2B5EF4-FFF2-40B4-BE49-F238E27FC236}">
              <a16:creationId xmlns="" xmlns:a16="http://schemas.microsoft.com/office/drawing/2014/main" id="{00000000-0008-0000-0500-000037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56" name="Text Box 15">
          <a:extLst>
            <a:ext uri="{FF2B5EF4-FFF2-40B4-BE49-F238E27FC236}">
              <a16:creationId xmlns="" xmlns:a16="http://schemas.microsoft.com/office/drawing/2014/main" id="{00000000-0008-0000-0500-000038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57" name="Text Box 15">
          <a:extLst>
            <a:ext uri="{FF2B5EF4-FFF2-40B4-BE49-F238E27FC236}">
              <a16:creationId xmlns="" xmlns:a16="http://schemas.microsoft.com/office/drawing/2014/main" id="{00000000-0008-0000-0500-000039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58" name="Text Box 15">
          <a:extLst>
            <a:ext uri="{FF2B5EF4-FFF2-40B4-BE49-F238E27FC236}">
              <a16:creationId xmlns="" xmlns:a16="http://schemas.microsoft.com/office/drawing/2014/main" id="{00000000-0008-0000-0500-00003A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59" name="Text Box 15">
          <a:extLst>
            <a:ext uri="{FF2B5EF4-FFF2-40B4-BE49-F238E27FC236}">
              <a16:creationId xmlns="" xmlns:a16="http://schemas.microsoft.com/office/drawing/2014/main" id="{00000000-0008-0000-0500-00003B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171450"/>
    <xdr:sp macro="" textlink="">
      <xdr:nvSpPr>
        <xdr:cNvPr id="60" name="Text Box 16">
          <a:extLst>
            <a:ext uri="{FF2B5EF4-FFF2-40B4-BE49-F238E27FC236}">
              <a16:creationId xmlns="" xmlns:a16="http://schemas.microsoft.com/office/drawing/2014/main" id="{00000000-0008-0000-0500-00003C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171450"/>
    <xdr:sp macro="" textlink="">
      <xdr:nvSpPr>
        <xdr:cNvPr id="61" name="Text Box 17">
          <a:extLst>
            <a:ext uri="{FF2B5EF4-FFF2-40B4-BE49-F238E27FC236}">
              <a16:creationId xmlns="" xmlns:a16="http://schemas.microsoft.com/office/drawing/2014/main" id="{00000000-0008-0000-0500-00003D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171450"/>
    <xdr:sp macro="" textlink="">
      <xdr:nvSpPr>
        <xdr:cNvPr id="62" name="Text Box 18">
          <a:extLst>
            <a:ext uri="{FF2B5EF4-FFF2-40B4-BE49-F238E27FC236}">
              <a16:creationId xmlns="" xmlns:a16="http://schemas.microsoft.com/office/drawing/2014/main" id="{00000000-0008-0000-0500-00003E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171450"/>
    <xdr:sp macro="" textlink="">
      <xdr:nvSpPr>
        <xdr:cNvPr id="63" name="Text Box 19">
          <a:extLst>
            <a:ext uri="{FF2B5EF4-FFF2-40B4-BE49-F238E27FC236}">
              <a16:creationId xmlns="" xmlns:a16="http://schemas.microsoft.com/office/drawing/2014/main" id="{00000000-0008-0000-0500-00003F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64" name="Text Box 15">
          <a:extLst>
            <a:ext uri="{FF2B5EF4-FFF2-40B4-BE49-F238E27FC236}">
              <a16:creationId xmlns="" xmlns:a16="http://schemas.microsoft.com/office/drawing/2014/main" id="{00000000-0008-0000-0500-000040000000}"/>
            </a:ext>
          </a:extLst>
        </xdr:cNvPr>
        <xdr:cNvSpPr txBox="1">
          <a:spLocks noChangeArrowheads="1"/>
        </xdr:cNvSpPr>
      </xdr:nvSpPr>
      <xdr:spPr bwMode="auto">
        <a:xfrm>
          <a:off x="10527434" y="6727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171450"/>
    <xdr:sp macro="" textlink="">
      <xdr:nvSpPr>
        <xdr:cNvPr id="65" name="Text Box 16">
          <a:extLst>
            <a:ext uri="{FF2B5EF4-FFF2-40B4-BE49-F238E27FC236}">
              <a16:creationId xmlns="" xmlns:a16="http://schemas.microsoft.com/office/drawing/2014/main" id="{00000000-0008-0000-0500-000041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171450"/>
    <xdr:sp macro="" textlink="">
      <xdr:nvSpPr>
        <xdr:cNvPr id="66" name="Text Box 17">
          <a:extLst>
            <a:ext uri="{FF2B5EF4-FFF2-40B4-BE49-F238E27FC236}">
              <a16:creationId xmlns="" xmlns:a16="http://schemas.microsoft.com/office/drawing/2014/main" id="{00000000-0008-0000-0500-000042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171450"/>
    <xdr:sp macro="" textlink="">
      <xdr:nvSpPr>
        <xdr:cNvPr id="67" name="Text Box 18">
          <a:extLst>
            <a:ext uri="{FF2B5EF4-FFF2-40B4-BE49-F238E27FC236}">
              <a16:creationId xmlns="" xmlns:a16="http://schemas.microsoft.com/office/drawing/2014/main" id="{00000000-0008-0000-0500-000043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171450"/>
    <xdr:sp macro="" textlink="">
      <xdr:nvSpPr>
        <xdr:cNvPr id="68" name="Text Box 19">
          <a:extLst>
            <a:ext uri="{FF2B5EF4-FFF2-40B4-BE49-F238E27FC236}">
              <a16:creationId xmlns="" xmlns:a16="http://schemas.microsoft.com/office/drawing/2014/main" id="{00000000-0008-0000-0500-000044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69" name="Text Box 15">
          <a:extLst>
            <a:ext uri="{FF2B5EF4-FFF2-40B4-BE49-F238E27FC236}">
              <a16:creationId xmlns="" xmlns:a16="http://schemas.microsoft.com/office/drawing/2014/main" id="{00000000-0008-0000-0500-000045000000}"/>
            </a:ext>
          </a:extLst>
        </xdr:cNvPr>
        <xdr:cNvSpPr txBox="1">
          <a:spLocks noChangeArrowheads="1"/>
        </xdr:cNvSpPr>
      </xdr:nvSpPr>
      <xdr:spPr bwMode="auto">
        <a:xfrm>
          <a:off x="10527434"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70" name="Text Box 16">
          <a:extLst>
            <a:ext uri="{FF2B5EF4-FFF2-40B4-BE49-F238E27FC236}">
              <a16:creationId xmlns="" xmlns:a16="http://schemas.microsoft.com/office/drawing/2014/main" id="{00000000-0008-0000-0500-000046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71" name="Text Box 17">
          <a:extLst>
            <a:ext uri="{FF2B5EF4-FFF2-40B4-BE49-F238E27FC236}">
              <a16:creationId xmlns="" xmlns:a16="http://schemas.microsoft.com/office/drawing/2014/main" id="{00000000-0008-0000-0500-000047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72" name="Text Box 18">
          <a:extLst>
            <a:ext uri="{FF2B5EF4-FFF2-40B4-BE49-F238E27FC236}">
              <a16:creationId xmlns="" xmlns:a16="http://schemas.microsoft.com/office/drawing/2014/main" id="{00000000-0008-0000-0500-000048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73" name="Text Box 19">
          <a:extLst>
            <a:ext uri="{FF2B5EF4-FFF2-40B4-BE49-F238E27FC236}">
              <a16:creationId xmlns="" xmlns:a16="http://schemas.microsoft.com/office/drawing/2014/main" id="{00000000-0008-0000-0500-000049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213632"/>
    <xdr:sp macro="" textlink="">
      <xdr:nvSpPr>
        <xdr:cNvPr id="75" name="Text Box 15">
          <a:extLst>
            <a:ext uri="{FF2B5EF4-FFF2-40B4-BE49-F238E27FC236}">
              <a16:creationId xmlns="" xmlns:a16="http://schemas.microsoft.com/office/drawing/2014/main" id="{00000000-0008-0000-0500-00004B000000}"/>
            </a:ext>
          </a:extLst>
        </xdr:cNvPr>
        <xdr:cNvSpPr txBox="1">
          <a:spLocks noChangeArrowheads="1"/>
        </xdr:cNvSpPr>
      </xdr:nvSpPr>
      <xdr:spPr bwMode="auto">
        <a:xfrm>
          <a:off x="9374909"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213632"/>
    <xdr:sp macro="" textlink="">
      <xdr:nvSpPr>
        <xdr:cNvPr id="76" name="Text Box 15">
          <a:extLst>
            <a:ext uri="{FF2B5EF4-FFF2-40B4-BE49-F238E27FC236}">
              <a16:creationId xmlns="" xmlns:a16="http://schemas.microsoft.com/office/drawing/2014/main" id="{00000000-0008-0000-0500-00004C000000}"/>
            </a:ext>
          </a:extLst>
        </xdr:cNvPr>
        <xdr:cNvSpPr txBox="1">
          <a:spLocks noChangeArrowheads="1"/>
        </xdr:cNvSpPr>
      </xdr:nvSpPr>
      <xdr:spPr bwMode="auto">
        <a:xfrm>
          <a:off x="9374909"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213632"/>
    <xdr:sp macro="" textlink="">
      <xdr:nvSpPr>
        <xdr:cNvPr id="77" name="Text Box 15">
          <a:extLst>
            <a:ext uri="{FF2B5EF4-FFF2-40B4-BE49-F238E27FC236}">
              <a16:creationId xmlns="" xmlns:a16="http://schemas.microsoft.com/office/drawing/2014/main" id="{00000000-0008-0000-0500-00004D000000}"/>
            </a:ext>
          </a:extLst>
        </xdr:cNvPr>
        <xdr:cNvSpPr txBox="1">
          <a:spLocks noChangeArrowheads="1"/>
        </xdr:cNvSpPr>
      </xdr:nvSpPr>
      <xdr:spPr bwMode="auto">
        <a:xfrm>
          <a:off x="9374909"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213632"/>
    <xdr:sp macro="" textlink="">
      <xdr:nvSpPr>
        <xdr:cNvPr id="78" name="Text Box 15">
          <a:extLst>
            <a:ext uri="{FF2B5EF4-FFF2-40B4-BE49-F238E27FC236}">
              <a16:creationId xmlns="" xmlns:a16="http://schemas.microsoft.com/office/drawing/2014/main" id="{00000000-0008-0000-0500-00004E000000}"/>
            </a:ext>
          </a:extLst>
        </xdr:cNvPr>
        <xdr:cNvSpPr txBox="1">
          <a:spLocks noChangeArrowheads="1"/>
        </xdr:cNvSpPr>
      </xdr:nvSpPr>
      <xdr:spPr bwMode="auto">
        <a:xfrm>
          <a:off x="9374909"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213632"/>
    <xdr:sp macro="" textlink="">
      <xdr:nvSpPr>
        <xdr:cNvPr id="79" name="Text Box 15">
          <a:extLst>
            <a:ext uri="{FF2B5EF4-FFF2-40B4-BE49-F238E27FC236}">
              <a16:creationId xmlns="" xmlns:a16="http://schemas.microsoft.com/office/drawing/2014/main" id="{00000000-0008-0000-0500-00004F000000}"/>
            </a:ext>
          </a:extLst>
        </xdr:cNvPr>
        <xdr:cNvSpPr txBox="1">
          <a:spLocks noChangeArrowheads="1"/>
        </xdr:cNvSpPr>
      </xdr:nvSpPr>
      <xdr:spPr bwMode="auto">
        <a:xfrm>
          <a:off x="9374909"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213632"/>
    <xdr:sp macro="" textlink="">
      <xdr:nvSpPr>
        <xdr:cNvPr id="80" name="Text Box 15">
          <a:extLst>
            <a:ext uri="{FF2B5EF4-FFF2-40B4-BE49-F238E27FC236}">
              <a16:creationId xmlns="" xmlns:a16="http://schemas.microsoft.com/office/drawing/2014/main" id="{00000000-0008-0000-0500-000050000000}"/>
            </a:ext>
          </a:extLst>
        </xdr:cNvPr>
        <xdr:cNvSpPr txBox="1">
          <a:spLocks noChangeArrowheads="1"/>
        </xdr:cNvSpPr>
      </xdr:nvSpPr>
      <xdr:spPr bwMode="auto">
        <a:xfrm>
          <a:off x="9374909"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213632"/>
    <xdr:sp macro="" textlink="">
      <xdr:nvSpPr>
        <xdr:cNvPr id="81" name="Text Box 15">
          <a:extLst>
            <a:ext uri="{FF2B5EF4-FFF2-40B4-BE49-F238E27FC236}">
              <a16:creationId xmlns="" xmlns:a16="http://schemas.microsoft.com/office/drawing/2014/main" id="{00000000-0008-0000-0500-000051000000}"/>
            </a:ext>
          </a:extLst>
        </xdr:cNvPr>
        <xdr:cNvSpPr txBox="1">
          <a:spLocks noChangeArrowheads="1"/>
        </xdr:cNvSpPr>
      </xdr:nvSpPr>
      <xdr:spPr bwMode="auto">
        <a:xfrm>
          <a:off x="9374909"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213632"/>
    <xdr:sp macro="" textlink="">
      <xdr:nvSpPr>
        <xdr:cNvPr id="82" name="Text Box 15">
          <a:extLst>
            <a:ext uri="{FF2B5EF4-FFF2-40B4-BE49-F238E27FC236}">
              <a16:creationId xmlns="" xmlns:a16="http://schemas.microsoft.com/office/drawing/2014/main" id="{00000000-0008-0000-0500-000052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213632"/>
    <xdr:sp macro="" textlink="">
      <xdr:nvSpPr>
        <xdr:cNvPr id="83" name="Text Box 15">
          <a:extLst>
            <a:ext uri="{FF2B5EF4-FFF2-40B4-BE49-F238E27FC236}">
              <a16:creationId xmlns="" xmlns:a16="http://schemas.microsoft.com/office/drawing/2014/main" id="{00000000-0008-0000-0500-000053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213632"/>
    <xdr:sp macro="" textlink="">
      <xdr:nvSpPr>
        <xdr:cNvPr id="84" name="Text Box 15">
          <a:extLst>
            <a:ext uri="{FF2B5EF4-FFF2-40B4-BE49-F238E27FC236}">
              <a16:creationId xmlns="" xmlns:a16="http://schemas.microsoft.com/office/drawing/2014/main" id="{00000000-0008-0000-0500-000054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213632"/>
    <xdr:sp macro="" textlink="">
      <xdr:nvSpPr>
        <xdr:cNvPr id="85" name="Text Box 15">
          <a:extLst>
            <a:ext uri="{FF2B5EF4-FFF2-40B4-BE49-F238E27FC236}">
              <a16:creationId xmlns="" xmlns:a16="http://schemas.microsoft.com/office/drawing/2014/main" id="{00000000-0008-0000-0500-000055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213632"/>
    <xdr:sp macro="" textlink="">
      <xdr:nvSpPr>
        <xdr:cNvPr id="86" name="Text Box 15">
          <a:extLst>
            <a:ext uri="{FF2B5EF4-FFF2-40B4-BE49-F238E27FC236}">
              <a16:creationId xmlns="" xmlns:a16="http://schemas.microsoft.com/office/drawing/2014/main" id="{00000000-0008-0000-0500-000056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213632"/>
    <xdr:sp macro="" textlink="">
      <xdr:nvSpPr>
        <xdr:cNvPr id="87" name="Text Box 15">
          <a:extLst>
            <a:ext uri="{FF2B5EF4-FFF2-40B4-BE49-F238E27FC236}">
              <a16:creationId xmlns="" xmlns:a16="http://schemas.microsoft.com/office/drawing/2014/main" id="{00000000-0008-0000-0500-000057000000}"/>
            </a:ext>
          </a:extLst>
        </xdr:cNvPr>
        <xdr:cNvSpPr txBox="1">
          <a:spLocks noChangeArrowheads="1"/>
        </xdr:cNvSpPr>
      </xdr:nvSpPr>
      <xdr:spPr bwMode="auto">
        <a:xfrm>
          <a:off x="50072637" y="12746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213632"/>
    <xdr:sp macro="" textlink="">
      <xdr:nvSpPr>
        <xdr:cNvPr id="88" name="Text Box 15">
          <a:extLst>
            <a:ext uri="{FF2B5EF4-FFF2-40B4-BE49-F238E27FC236}">
              <a16:creationId xmlns="" xmlns:a16="http://schemas.microsoft.com/office/drawing/2014/main" id="{00000000-0008-0000-0500-000058000000}"/>
            </a:ext>
          </a:extLst>
        </xdr:cNvPr>
        <xdr:cNvSpPr txBox="1">
          <a:spLocks noChangeArrowheads="1"/>
        </xdr:cNvSpPr>
      </xdr:nvSpPr>
      <xdr:spPr bwMode="auto">
        <a:xfrm>
          <a:off x="49942750" y="132238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89" name="Text Box 16">
          <a:extLst>
            <a:ext uri="{FF2B5EF4-FFF2-40B4-BE49-F238E27FC236}">
              <a16:creationId xmlns="" xmlns:a16="http://schemas.microsoft.com/office/drawing/2014/main" id="{00000000-0008-0000-0500-000059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90" name="Text Box 17">
          <a:extLst>
            <a:ext uri="{FF2B5EF4-FFF2-40B4-BE49-F238E27FC236}">
              <a16:creationId xmlns="" xmlns:a16="http://schemas.microsoft.com/office/drawing/2014/main" id="{00000000-0008-0000-0500-00005A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91" name="Text Box 18">
          <a:extLst>
            <a:ext uri="{FF2B5EF4-FFF2-40B4-BE49-F238E27FC236}">
              <a16:creationId xmlns="" xmlns:a16="http://schemas.microsoft.com/office/drawing/2014/main" id="{00000000-0008-0000-0500-00005B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92" name="Text Box 19">
          <a:extLst>
            <a:ext uri="{FF2B5EF4-FFF2-40B4-BE49-F238E27FC236}">
              <a16:creationId xmlns="" xmlns:a16="http://schemas.microsoft.com/office/drawing/2014/main" id="{00000000-0008-0000-0500-00005C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213632"/>
    <xdr:sp macro="" textlink="">
      <xdr:nvSpPr>
        <xdr:cNvPr id="93" name="Text Box 15">
          <a:extLst>
            <a:ext uri="{FF2B5EF4-FFF2-40B4-BE49-F238E27FC236}">
              <a16:creationId xmlns="" xmlns:a16="http://schemas.microsoft.com/office/drawing/2014/main" id="{00000000-0008-0000-0500-00005D000000}"/>
            </a:ext>
          </a:extLst>
        </xdr:cNvPr>
        <xdr:cNvSpPr txBox="1">
          <a:spLocks noChangeArrowheads="1"/>
        </xdr:cNvSpPr>
      </xdr:nvSpPr>
      <xdr:spPr bwMode="auto">
        <a:xfrm>
          <a:off x="9374909" y="6727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94" name="Text Box 16">
          <a:extLst>
            <a:ext uri="{FF2B5EF4-FFF2-40B4-BE49-F238E27FC236}">
              <a16:creationId xmlns="" xmlns:a16="http://schemas.microsoft.com/office/drawing/2014/main" id="{00000000-0008-0000-0500-00005E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95" name="Text Box 17">
          <a:extLst>
            <a:ext uri="{FF2B5EF4-FFF2-40B4-BE49-F238E27FC236}">
              <a16:creationId xmlns="" xmlns:a16="http://schemas.microsoft.com/office/drawing/2014/main" id="{00000000-0008-0000-0500-00005F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96" name="Text Box 18">
          <a:extLst>
            <a:ext uri="{FF2B5EF4-FFF2-40B4-BE49-F238E27FC236}">
              <a16:creationId xmlns="" xmlns:a16="http://schemas.microsoft.com/office/drawing/2014/main" id="{00000000-0008-0000-0500-000060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97" name="Text Box 19">
          <a:extLst>
            <a:ext uri="{FF2B5EF4-FFF2-40B4-BE49-F238E27FC236}">
              <a16:creationId xmlns="" xmlns:a16="http://schemas.microsoft.com/office/drawing/2014/main" id="{00000000-0008-0000-0500-000061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213632"/>
    <xdr:sp macro="" textlink="">
      <xdr:nvSpPr>
        <xdr:cNvPr id="98" name="Text Box 15">
          <a:extLst>
            <a:ext uri="{FF2B5EF4-FFF2-40B4-BE49-F238E27FC236}">
              <a16:creationId xmlns="" xmlns:a16="http://schemas.microsoft.com/office/drawing/2014/main" id="{00000000-0008-0000-0500-000062000000}"/>
            </a:ext>
          </a:extLst>
        </xdr:cNvPr>
        <xdr:cNvSpPr txBox="1">
          <a:spLocks noChangeArrowheads="1"/>
        </xdr:cNvSpPr>
      </xdr:nvSpPr>
      <xdr:spPr bwMode="auto">
        <a:xfrm>
          <a:off x="9374909"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99" name="Text Box 15">
          <a:extLst>
            <a:ext uri="{FF2B5EF4-FFF2-40B4-BE49-F238E27FC236}">
              <a16:creationId xmlns="" xmlns:a16="http://schemas.microsoft.com/office/drawing/2014/main" id="{00000000-0008-0000-0500-000063000000}"/>
            </a:ext>
          </a:extLst>
        </xdr:cNvPr>
        <xdr:cNvSpPr txBox="1">
          <a:spLocks noChangeArrowheads="1"/>
        </xdr:cNvSpPr>
      </xdr:nvSpPr>
      <xdr:spPr bwMode="auto">
        <a:xfrm>
          <a:off x="9374909"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100" name="Text Box 15">
          <a:extLst>
            <a:ext uri="{FF2B5EF4-FFF2-40B4-BE49-F238E27FC236}">
              <a16:creationId xmlns="" xmlns:a16="http://schemas.microsoft.com/office/drawing/2014/main" id="{00000000-0008-0000-0500-000064000000}"/>
            </a:ext>
          </a:extLst>
        </xdr:cNvPr>
        <xdr:cNvSpPr txBox="1">
          <a:spLocks noChangeArrowheads="1"/>
        </xdr:cNvSpPr>
      </xdr:nvSpPr>
      <xdr:spPr bwMode="auto">
        <a:xfrm>
          <a:off x="9374909"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101" name="Text Box 15">
          <a:extLst>
            <a:ext uri="{FF2B5EF4-FFF2-40B4-BE49-F238E27FC236}">
              <a16:creationId xmlns="" xmlns:a16="http://schemas.microsoft.com/office/drawing/2014/main" id="{00000000-0008-0000-0500-000065000000}"/>
            </a:ext>
          </a:extLst>
        </xdr:cNvPr>
        <xdr:cNvSpPr txBox="1">
          <a:spLocks noChangeArrowheads="1"/>
        </xdr:cNvSpPr>
      </xdr:nvSpPr>
      <xdr:spPr bwMode="auto">
        <a:xfrm>
          <a:off x="12790343"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102" name="Text Box 15">
          <a:extLst>
            <a:ext uri="{FF2B5EF4-FFF2-40B4-BE49-F238E27FC236}">
              <a16:creationId xmlns="" xmlns:a16="http://schemas.microsoft.com/office/drawing/2014/main" id="{00000000-0008-0000-0500-000066000000}"/>
            </a:ext>
          </a:extLst>
        </xdr:cNvPr>
        <xdr:cNvSpPr txBox="1">
          <a:spLocks noChangeArrowheads="1"/>
        </xdr:cNvSpPr>
      </xdr:nvSpPr>
      <xdr:spPr bwMode="auto">
        <a:xfrm>
          <a:off x="12790343"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213632"/>
    <xdr:sp macro="" textlink="">
      <xdr:nvSpPr>
        <xdr:cNvPr id="103" name="Text Box 15">
          <a:extLst>
            <a:ext uri="{FF2B5EF4-FFF2-40B4-BE49-F238E27FC236}">
              <a16:creationId xmlns="" xmlns:a16="http://schemas.microsoft.com/office/drawing/2014/main" id="{00000000-0008-0000-0500-000067000000}"/>
            </a:ext>
          </a:extLst>
        </xdr:cNvPr>
        <xdr:cNvSpPr txBox="1">
          <a:spLocks noChangeArrowheads="1"/>
        </xdr:cNvSpPr>
      </xdr:nvSpPr>
      <xdr:spPr bwMode="auto">
        <a:xfrm>
          <a:off x="50084182"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213632"/>
    <xdr:sp macro="" textlink="">
      <xdr:nvSpPr>
        <xdr:cNvPr id="104" name="Text Box 15">
          <a:extLst>
            <a:ext uri="{FF2B5EF4-FFF2-40B4-BE49-F238E27FC236}">
              <a16:creationId xmlns="" xmlns:a16="http://schemas.microsoft.com/office/drawing/2014/main" id="{00000000-0008-0000-0500-000068000000}"/>
            </a:ext>
          </a:extLst>
        </xdr:cNvPr>
        <xdr:cNvSpPr txBox="1">
          <a:spLocks noChangeArrowheads="1"/>
        </xdr:cNvSpPr>
      </xdr:nvSpPr>
      <xdr:spPr bwMode="auto">
        <a:xfrm>
          <a:off x="50084182"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105" name="Text Box 15">
          <a:extLst>
            <a:ext uri="{FF2B5EF4-FFF2-40B4-BE49-F238E27FC236}">
              <a16:creationId xmlns="" xmlns:a16="http://schemas.microsoft.com/office/drawing/2014/main" id="{00000000-0008-0000-0500-00006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106" name="Text Box 15">
          <a:extLst>
            <a:ext uri="{FF2B5EF4-FFF2-40B4-BE49-F238E27FC236}">
              <a16:creationId xmlns="" xmlns:a16="http://schemas.microsoft.com/office/drawing/2014/main" id="{00000000-0008-0000-0500-00006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107" name="Text Box 15">
          <a:extLst>
            <a:ext uri="{FF2B5EF4-FFF2-40B4-BE49-F238E27FC236}">
              <a16:creationId xmlns="" xmlns:a16="http://schemas.microsoft.com/office/drawing/2014/main" id="{00000000-0008-0000-0500-00006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108" name="Text Box 15">
          <a:extLst>
            <a:ext uri="{FF2B5EF4-FFF2-40B4-BE49-F238E27FC236}">
              <a16:creationId xmlns="" xmlns:a16="http://schemas.microsoft.com/office/drawing/2014/main" id="{00000000-0008-0000-0500-00006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109" name="Text Box 15">
          <a:extLst>
            <a:ext uri="{FF2B5EF4-FFF2-40B4-BE49-F238E27FC236}">
              <a16:creationId xmlns="" xmlns:a16="http://schemas.microsoft.com/office/drawing/2014/main" id="{00000000-0008-0000-0500-00006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110" name="Text Box 15">
          <a:extLst>
            <a:ext uri="{FF2B5EF4-FFF2-40B4-BE49-F238E27FC236}">
              <a16:creationId xmlns="" xmlns:a16="http://schemas.microsoft.com/office/drawing/2014/main" id="{00000000-0008-0000-0500-00006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111" name="Text Box 15">
          <a:extLst>
            <a:ext uri="{FF2B5EF4-FFF2-40B4-BE49-F238E27FC236}">
              <a16:creationId xmlns="" xmlns:a16="http://schemas.microsoft.com/office/drawing/2014/main" id="{00000000-0008-0000-0500-00006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112" name="Text Box 15">
          <a:extLst>
            <a:ext uri="{FF2B5EF4-FFF2-40B4-BE49-F238E27FC236}">
              <a16:creationId xmlns="" xmlns:a16="http://schemas.microsoft.com/office/drawing/2014/main" id="{00000000-0008-0000-0500-00007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113" name="Text Box 15">
          <a:extLst>
            <a:ext uri="{FF2B5EF4-FFF2-40B4-BE49-F238E27FC236}">
              <a16:creationId xmlns="" xmlns:a16="http://schemas.microsoft.com/office/drawing/2014/main" id="{00000000-0008-0000-0500-000071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114" name="Text Box 15">
          <a:extLst>
            <a:ext uri="{FF2B5EF4-FFF2-40B4-BE49-F238E27FC236}">
              <a16:creationId xmlns="" xmlns:a16="http://schemas.microsoft.com/office/drawing/2014/main" id="{00000000-0008-0000-0500-00007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115" name="Text Box 15">
          <a:extLst>
            <a:ext uri="{FF2B5EF4-FFF2-40B4-BE49-F238E27FC236}">
              <a16:creationId xmlns="" xmlns:a16="http://schemas.microsoft.com/office/drawing/2014/main" id="{00000000-0008-0000-0500-000073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116" name="Text Box 15">
          <a:extLst>
            <a:ext uri="{FF2B5EF4-FFF2-40B4-BE49-F238E27FC236}">
              <a16:creationId xmlns="" xmlns:a16="http://schemas.microsoft.com/office/drawing/2014/main" id="{00000000-0008-0000-0500-00007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117" name="Text Box 15">
          <a:extLst>
            <a:ext uri="{FF2B5EF4-FFF2-40B4-BE49-F238E27FC236}">
              <a16:creationId xmlns="" xmlns:a16="http://schemas.microsoft.com/office/drawing/2014/main" id="{00000000-0008-0000-0500-000075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118" name="Text Box 15">
          <a:extLst>
            <a:ext uri="{FF2B5EF4-FFF2-40B4-BE49-F238E27FC236}">
              <a16:creationId xmlns="" xmlns:a16="http://schemas.microsoft.com/office/drawing/2014/main" id="{00000000-0008-0000-0500-00007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119" name="Text Box 15">
          <a:extLst>
            <a:ext uri="{FF2B5EF4-FFF2-40B4-BE49-F238E27FC236}">
              <a16:creationId xmlns="" xmlns:a16="http://schemas.microsoft.com/office/drawing/2014/main" id="{00000000-0008-0000-0500-000077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120" name="Text Box 15">
          <a:extLst>
            <a:ext uri="{FF2B5EF4-FFF2-40B4-BE49-F238E27FC236}">
              <a16:creationId xmlns="" xmlns:a16="http://schemas.microsoft.com/office/drawing/2014/main" id="{00000000-0008-0000-0500-000078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121" name="Text Box 15">
          <a:extLst>
            <a:ext uri="{FF2B5EF4-FFF2-40B4-BE49-F238E27FC236}">
              <a16:creationId xmlns="" xmlns:a16="http://schemas.microsoft.com/office/drawing/2014/main" id="{00000000-0008-0000-0500-000079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122" name="Text Box 15">
          <a:extLst>
            <a:ext uri="{FF2B5EF4-FFF2-40B4-BE49-F238E27FC236}">
              <a16:creationId xmlns="" xmlns:a16="http://schemas.microsoft.com/office/drawing/2014/main" id="{00000000-0008-0000-0500-00007A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123" name="Text Box 15">
          <a:extLst>
            <a:ext uri="{FF2B5EF4-FFF2-40B4-BE49-F238E27FC236}">
              <a16:creationId xmlns="" xmlns:a16="http://schemas.microsoft.com/office/drawing/2014/main" id="{00000000-0008-0000-0500-00007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124" name="Text Box 15">
          <a:extLst>
            <a:ext uri="{FF2B5EF4-FFF2-40B4-BE49-F238E27FC236}">
              <a16:creationId xmlns="" xmlns:a16="http://schemas.microsoft.com/office/drawing/2014/main" id="{00000000-0008-0000-0500-00007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125" name="Text Box 15">
          <a:extLst>
            <a:ext uri="{FF2B5EF4-FFF2-40B4-BE49-F238E27FC236}">
              <a16:creationId xmlns="" xmlns:a16="http://schemas.microsoft.com/office/drawing/2014/main" id="{00000000-0008-0000-0500-00007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126" name="Text Box 15">
          <a:extLst>
            <a:ext uri="{FF2B5EF4-FFF2-40B4-BE49-F238E27FC236}">
              <a16:creationId xmlns="" xmlns:a16="http://schemas.microsoft.com/office/drawing/2014/main" id="{00000000-0008-0000-0500-00007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127" name="Text Box 15">
          <a:extLst>
            <a:ext uri="{FF2B5EF4-FFF2-40B4-BE49-F238E27FC236}">
              <a16:creationId xmlns="" xmlns:a16="http://schemas.microsoft.com/office/drawing/2014/main" id="{00000000-0008-0000-0500-00007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128" name="Text Box 15">
          <a:extLst>
            <a:ext uri="{FF2B5EF4-FFF2-40B4-BE49-F238E27FC236}">
              <a16:creationId xmlns="" xmlns:a16="http://schemas.microsoft.com/office/drawing/2014/main" id="{00000000-0008-0000-0500-000080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129" name="Text Box 15">
          <a:extLst>
            <a:ext uri="{FF2B5EF4-FFF2-40B4-BE49-F238E27FC236}">
              <a16:creationId xmlns="" xmlns:a16="http://schemas.microsoft.com/office/drawing/2014/main" id="{00000000-0008-0000-0500-00008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130" name="Text Box 15">
          <a:extLst>
            <a:ext uri="{FF2B5EF4-FFF2-40B4-BE49-F238E27FC236}">
              <a16:creationId xmlns="" xmlns:a16="http://schemas.microsoft.com/office/drawing/2014/main" id="{00000000-0008-0000-0500-00008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131" name="Text Box 15">
          <a:extLst>
            <a:ext uri="{FF2B5EF4-FFF2-40B4-BE49-F238E27FC236}">
              <a16:creationId xmlns="" xmlns:a16="http://schemas.microsoft.com/office/drawing/2014/main" id="{00000000-0008-0000-0500-000083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132" name="Text Box 15">
          <a:extLst>
            <a:ext uri="{FF2B5EF4-FFF2-40B4-BE49-F238E27FC236}">
              <a16:creationId xmlns="" xmlns:a16="http://schemas.microsoft.com/office/drawing/2014/main" id="{00000000-0008-0000-0500-00008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133" name="Text Box 15">
          <a:extLst>
            <a:ext uri="{FF2B5EF4-FFF2-40B4-BE49-F238E27FC236}">
              <a16:creationId xmlns="" xmlns:a16="http://schemas.microsoft.com/office/drawing/2014/main" id="{00000000-0008-0000-0500-000085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134" name="Text Box 15">
          <a:extLst>
            <a:ext uri="{FF2B5EF4-FFF2-40B4-BE49-F238E27FC236}">
              <a16:creationId xmlns="" xmlns:a16="http://schemas.microsoft.com/office/drawing/2014/main" id="{00000000-0008-0000-0500-00008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135" name="Text Box 15">
          <a:extLst>
            <a:ext uri="{FF2B5EF4-FFF2-40B4-BE49-F238E27FC236}">
              <a16:creationId xmlns="" xmlns:a16="http://schemas.microsoft.com/office/drawing/2014/main" id="{00000000-0008-0000-0500-000087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136" name="Text Box 15">
          <a:extLst>
            <a:ext uri="{FF2B5EF4-FFF2-40B4-BE49-F238E27FC236}">
              <a16:creationId xmlns="" xmlns:a16="http://schemas.microsoft.com/office/drawing/2014/main" id="{00000000-0008-0000-0500-00008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137" name="Text Box 15">
          <a:extLst>
            <a:ext uri="{FF2B5EF4-FFF2-40B4-BE49-F238E27FC236}">
              <a16:creationId xmlns="" xmlns:a16="http://schemas.microsoft.com/office/drawing/2014/main" id="{00000000-0008-0000-0500-000089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138" name="Text Box 15">
          <a:extLst>
            <a:ext uri="{FF2B5EF4-FFF2-40B4-BE49-F238E27FC236}">
              <a16:creationId xmlns="" xmlns:a16="http://schemas.microsoft.com/office/drawing/2014/main" id="{00000000-0008-0000-0500-00008A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139" name="Text Box 15">
          <a:extLst>
            <a:ext uri="{FF2B5EF4-FFF2-40B4-BE49-F238E27FC236}">
              <a16:creationId xmlns="" xmlns:a16="http://schemas.microsoft.com/office/drawing/2014/main" id="{00000000-0008-0000-0500-00008B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140" name="Text Box 15">
          <a:extLst>
            <a:ext uri="{FF2B5EF4-FFF2-40B4-BE49-F238E27FC236}">
              <a16:creationId xmlns="" xmlns:a16="http://schemas.microsoft.com/office/drawing/2014/main" id="{00000000-0008-0000-0500-00008C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141" name="Text Box 15">
          <a:extLst>
            <a:ext uri="{FF2B5EF4-FFF2-40B4-BE49-F238E27FC236}">
              <a16:creationId xmlns="" xmlns:a16="http://schemas.microsoft.com/office/drawing/2014/main" id="{00000000-0008-0000-0500-00008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142" name="Text Box 15">
          <a:extLst>
            <a:ext uri="{FF2B5EF4-FFF2-40B4-BE49-F238E27FC236}">
              <a16:creationId xmlns="" xmlns:a16="http://schemas.microsoft.com/office/drawing/2014/main" id="{00000000-0008-0000-0500-00008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143" name="Text Box 15">
          <a:extLst>
            <a:ext uri="{FF2B5EF4-FFF2-40B4-BE49-F238E27FC236}">
              <a16:creationId xmlns="" xmlns:a16="http://schemas.microsoft.com/office/drawing/2014/main" id="{00000000-0008-0000-0500-00008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144" name="Text Box 15">
          <a:extLst>
            <a:ext uri="{FF2B5EF4-FFF2-40B4-BE49-F238E27FC236}">
              <a16:creationId xmlns="" xmlns:a16="http://schemas.microsoft.com/office/drawing/2014/main" id="{00000000-0008-0000-0500-000090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145" name="Text Box 15">
          <a:extLst>
            <a:ext uri="{FF2B5EF4-FFF2-40B4-BE49-F238E27FC236}">
              <a16:creationId xmlns="" xmlns:a16="http://schemas.microsoft.com/office/drawing/2014/main" id="{00000000-0008-0000-0500-00009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146" name="Text Box 15">
          <a:extLst>
            <a:ext uri="{FF2B5EF4-FFF2-40B4-BE49-F238E27FC236}">
              <a16:creationId xmlns="" xmlns:a16="http://schemas.microsoft.com/office/drawing/2014/main" id="{00000000-0008-0000-0500-000092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147" name="Text Box 15">
          <a:extLst>
            <a:ext uri="{FF2B5EF4-FFF2-40B4-BE49-F238E27FC236}">
              <a16:creationId xmlns="" xmlns:a16="http://schemas.microsoft.com/office/drawing/2014/main" id="{00000000-0008-0000-0500-00009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148" name="Text Box 15">
          <a:extLst>
            <a:ext uri="{FF2B5EF4-FFF2-40B4-BE49-F238E27FC236}">
              <a16:creationId xmlns="" xmlns:a16="http://schemas.microsoft.com/office/drawing/2014/main" id="{00000000-0008-0000-0500-00009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149" name="Text Box 15">
          <a:extLst>
            <a:ext uri="{FF2B5EF4-FFF2-40B4-BE49-F238E27FC236}">
              <a16:creationId xmlns="" xmlns:a16="http://schemas.microsoft.com/office/drawing/2014/main" id="{00000000-0008-0000-0500-000095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150" name="Text Box 15">
          <a:extLst>
            <a:ext uri="{FF2B5EF4-FFF2-40B4-BE49-F238E27FC236}">
              <a16:creationId xmlns="" xmlns:a16="http://schemas.microsoft.com/office/drawing/2014/main" id="{00000000-0008-0000-0500-00009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151" name="Text Box 15">
          <a:extLst>
            <a:ext uri="{FF2B5EF4-FFF2-40B4-BE49-F238E27FC236}">
              <a16:creationId xmlns="" xmlns:a16="http://schemas.microsoft.com/office/drawing/2014/main" id="{00000000-0008-0000-0500-000097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152" name="Text Box 15">
          <a:extLst>
            <a:ext uri="{FF2B5EF4-FFF2-40B4-BE49-F238E27FC236}">
              <a16:creationId xmlns="" xmlns:a16="http://schemas.microsoft.com/office/drawing/2014/main" id="{00000000-0008-0000-0500-00009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153" name="Text Box 15">
          <a:extLst>
            <a:ext uri="{FF2B5EF4-FFF2-40B4-BE49-F238E27FC236}">
              <a16:creationId xmlns="" xmlns:a16="http://schemas.microsoft.com/office/drawing/2014/main" id="{00000000-0008-0000-0500-000099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154" name="Text Box 15">
          <a:extLst>
            <a:ext uri="{FF2B5EF4-FFF2-40B4-BE49-F238E27FC236}">
              <a16:creationId xmlns="" xmlns:a16="http://schemas.microsoft.com/office/drawing/2014/main" id="{00000000-0008-0000-0500-00009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155" name="Text Box 15">
          <a:extLst>
            <a:ext uri="{FF2B5EF4-FFF2-40B4-BE49-F238E27FC236}">
              <a16:creationId xmlns="" xmlns:a16="http://schemas.microsoft.com/office/drawing/2014/main" id="{00000000-0008-0000-0500-00009B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156" name="Text Box 15">
          <a:extLst>
            <a:ext uri="{FF2B5EF4-FFF2-40B4-BE49-F238E27FC236}">
              <a16:creationId xmlns="" xmlns:a16="http://schemas.microsoft.com/office/drawing/2014/main" id="{00000000-0008-0000-0500-00009C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157" name="Text Box 15">
          <a:extLst>
            <a:ext uri="{FF2B5EF4-FFF2-40B4-BE49-F238E27FC236}">
              <a16:creationId xmlns="" xmlns:a16="http://schemas.microsoft.com/office/drawing/2014/main" id="{00000000-0008-0000-0500-00009D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158" name="Text Box 15">
          <a:extLst>
            <a:ext uri="{FF2B5EF4-FFF2-40B4-BE49-F238E27FC236}">
              <a16:creationId xmlns="" xmlns:a16="http://schemas.microsoft.com/office/drawing/2014/main" id="{00000000-0008-0000-0500-00009E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159" name="Text Box 15">
          <a:extLst>
            <a:ext uri="{FF2B5EF4-FFF2-40B4-BE49-F238E27FC236}">
              <a16:creationId xmlns="" xmlns:a16="http://schemas.microsoft.com/office/drawing/2014/main" id="{00000000-0008-0000-0500-00009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160" name="Text Box 15">
          <a:extLst>
            <a:ext uri="{FF2B5EF4-FFF2-40B4-BE49-F238E27FC236}">
              <a16:creationId xmlns="" xmlns:a16="http://schemas.microsoft.com/office/drawing/2014/main" id="{00000000-0008-0000-0500-0000A0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161" name="Text Box 15">
          <a:extLst>
            <a:ext uri="{FF2B5EF4-FFF2-40B4-BE49-F238E27FC236}">
              <a16:creationId xmlns="" xmlns:a16="http://schemas.microsoft.com/office/drawing/2014/main" id="{00000000-0008-0000-0500-0000A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162" name="Text Box 15">
          <a:extLst>
            <a:ext uri="{FF2B5EF4-FFF2-40B4-BE49-F238E27FC236}">
              <a16:creationId xmlns="" xmlns:a16="http://schemas.microsoft.com/office/drawing/2014/main" id="{00000000-0008-0000-0500-0000A2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163" name="Text Box 15">
          <a:extLst>
            <a:ext uri="{FF2B5EF4-FFF2-40B4-BE49-F238E27FC236}">
              <a16:creationId xmlns="" xmlns:a16="http://schemas.microsoft.com/office/drawing/2014/main" id="{00000000-0008-0000-0500-0000A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164" name="Text Box 15">
          <a:extLst>
            <a:ext uri="{FF2B5EF4-FFF2-40B4-BE49-F238E27FC236}">
              <a16:creationId xmlns="" xmlns:a16="http://schemas.microsoft.com/office/drawing/2014/main" id="{00000000-0008-0000-0500-0000A4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165" name="Text Box 15">
          <a:extLst>
            <a:ext uri="{FF2B5EF4-FFF2-40B4-BE49-F238E27FC236}">
              <a16:creationId xmlns="" xmlns:a16="http://schemas.microsoft.com/office/drawing/2014/main" id="{00000000-0008-0000-0500-0000A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166" name="Text Box 15">
          <a:extLst>
            <a:ext uri="{FF2B5EF4-FFF2-40B4-BE49-F238E27FC236}">
              <a16:creationId xmlns="" xmlns:a16="http://schemas.microsoft.com/office/drawing/2014/main" id="{00000000-0008-0000-0500-0000A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167" name="Text Box 15">
          <a:extLst>
            <a:ext uri="{FF2B5EF4-FFF2-40B4-BE49-F238E27FC236}">
              <a16:creationId xmlns="" xmlns:a16="http://schemas.microsoft.com/office/drawing/2014/main" id="{00000000-0008-0000-0500-0000A7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168" name="Text Box 15">
          <a:extLst>
            <a:ext uri="{FF2B5EF4-FFF2-40B4-BE49-F238E27FC236}">
              <a16:creationId xmlns="" xmlns:a16="http://schemas.microsoft.com/office/drawing/2014/main" id="{00000000-0008-0000-0500-0000A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169" name="Text Box 15">
          <a:extLst>
            <a:ext uri="{FF2B5EF4-FFF2-40B4-BE49-F238E27FC236}">
              <a16:creationId xmlns="" xmlns:a16="http://schemas.microsoft.com/office/drawing/2014/main" id="{00000000-0008-0000-0500-0000A9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170" name="Text Box 15">
          <a:extLst>
            <a:ext uri="{FF2B5EF4-FFF2-40B4-BE49-F238E27FC236}">
              <a16:creationId xmlns="" xmlns:a16="http://schemas.microsoft.com/office/drawing/2014/main" id="{00000000-0008-0000-0500-0000A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171" name="Text Box 15">
          <a:extLst>
            <a:ext uri="{FF2B5EF4-FFF2-40B4-BE49-F238E27FC236}">
              <a16:creationId xmlns="" xmlns:a16="http://schemas.microsoft.com/office/drawing/2014/main" id="{00000000-0008-0000-0500-0000AB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172" name="Text Box 15">
          <a:extLst>
            <a:ext uri="{FF2B5EF4-FFF2-40B4-BE49-F238E27FC236}">
              <a16:creationId xmlns="" xmlns:a16="http://schemas.microsoft.com/office/drawing/2014/main" id="{00000000-0008-0000-0500-0000A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173" name="Text Box 15">
          <a:extLst>
            <a:ext uri="{FF2B5EF4-FFF2-40B4-BE49-F238E27FC236}">
              <a16:creationId xmlns="" xmlns:a16="http://schemas.microsoft.com/office/drawing/2014/main" id="{00000000-0008-0000-0500-0000AD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174" name="Text Box 15">
          <a:extLst>
            <a:ext uri="{FF2B5EF4-FFF2-40B4-BE49-F238E27FC236}">
              <a16:creationId xmlns="" xmlns:a16="http://schemas.microsoft.com/office/drawing/2014/main" id="{00000000-0008-0000-0500-0000AE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175" name="Text Box 15">
          <a:extLst>
            <a:ext uri="{FF2B5EF4-FFF2-40B4-BE49-F238E27FC236}">
              <a16:creationId xmlns="" xmlns:a16="http://schemas.microsoft.com/office/drawing/2014/main" id="{00000000-0008-0000-0500-0000AF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176" name="Text Box 15">
          <a:extLst>
            <a:ext uri="{FF2B5EF4-FFF2-40B4-BE49-F238E27FC236}">
              <a16:creationId xmlns="" xmlns:a16="http://schemas.microsoft.com/office/drawing/2014/main" id="{00000000-0008-0000-0500-0000B0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177" name="Text Box 15">
          <a:extLst>
            <a:ext uri="{FF2B5EF4-FFF2-40B4-BE49-F238E27FC236}">
              <a16:creationId xmlns="" xmlns:a16="http://schemas.microsoft.com/office/drawing/2014/main" id="{00000000-0008-0000-0500-0000B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178" name="Text Box 15">
          <a:extLst>
            <a:ext uri="{FF2B5EF4-FFF2-40B4-BE49-F238E27FC236}">
              <a16:creationId xmlns="" xmlns:a16="http://schemas.microsoft.com/office/drawing/2014/main" id="{00000000-0008-0000-0500-0000B2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179" name="Text Box 15">
          <a:extLst>
            <a:ext uri="{FF2B5EF4-FFF2-40B4-BE49-F238E27FC236}">
              <a16:creationId xmlns="" xmlns:a16="http://schemas.microsoft.com/office/drawing/2014/main" id="{00000000-0008-0000-0500-0000B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180" name="Text Box 15">
          <a:extLst>
            <a:ext uri="{FF2B5EF4-FFF2-40B4-BE49-F238E27FC236}">
              <a16:creationId xmlns="" xmlns:a16="http://schemas.microsoft.com/office/drawing/2014/main" id="{00000000-0008-0000-0500-0000B4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181" name="Text Box 15">
          <a:extLst>
            <a:ext uri="{FF2B5EF4-FFF2-40B4-BE49-F238E27FC236}">
              <a16:creationId xmlns="" xmlns:a16="http://schemas.microsoft.com/office/drawing/2014/main" id="{00000000-0008-0000-0500-0000B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182" name="Text Box 15">
          <a:extLst>
            <a:ext uri="{FF2B5EF4-FFF2-40B4-BE49-F238E27FC236}">
              <a16:creationId xmlns="" xmlns:a16="http://schemas.microsoft.com/office/drawing/2014/main" id="{00000000-0008-0000-0500-0000B6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183" name="Text Box 15">
          <a:extLst>
            <a:ext uri="{FF2B5EF4-FFF2-40B4-BE49-F238E27FC236}">
              <a16:creationId xmlns="" xmlns:a16="http://schemas.microsoft.com/office/drawing/2014/main" id="{00000000-0008-0000-0500-0000B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184" name="Text Box 15">
          <a:extLst>
            <a:ext uri="{FF2B5EF4-FFF2-40B4-BE49-F238E27FC236}">
              <a16:creationId xmlns="" xmlns:a16="http://schemas.microsoft.com/office/drawing/2014/main" id="{00000000-0008-0000-0500-0000B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185" name="Text Box 15">
          <a:extLst>
            <a:ext uri="{FF2B5EF4-FFF2-40B4-BE49-F238E27FC236}">
              <a16:creationId xmlns="" xmlns:a16="http://schemas.microsoft.com/office/drawing/2014/main" id="{00000000-0008-0000-0500-0000B9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186" name="Text Box 15">
          <a:extLst>
            <a:ext uri="{FF2B5EF4-FFF2-40B4-BE49-F238E27FC236}">
              <a16:creationId xmlns="" xmlns:a16="http://schemas.microsoft.com/office/drawing/2014/main" id="{00000000-0008-0000-0500-0000B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187" name="Text Box 15">
          <a:extLst>
            <a:ext uri="{FF2B5EF4-FFF2-40B4-BE49-F238E27FC236}">
              <a16:creationId xmlns="" xmlns:a16="http://schemas.microsoft.com/office/drawing/2014/main" id="{00000000-0008-0000-0500-0000BB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188" name="Text Box 15">
          <a:extLst>
            <a:ext uri="{FF2B5EF4-FFF2-40B4-BE49-F238E27FC236}">
              <a16:creationId xmlns="" xmlns:a16="http://schemas.microsoft.com/office/drawing/2014/main" id="{00000000-0008-0000-0500-0000B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189" name="Text Box 15">
          <a:extLst>
            <a:ext uri="{FF2B5EF4-FFF2-40B4-BE49-F238E27FC236}">
              <a16:creationId xmlns="" xmlns:a16="http://schemas.microsoft.com/office/drawing/2014/main" id="{00000000-0008-0000-0500-0000BD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190" name="Text Box 15">
          <a:extLst>
            <a:ext uri="{FF2B5EF4-FFF2-40B4-BE49-F238E27FC236}">
              <a16:creationId xmlns="" xmlns:a16="http://schemas.microsoft.com/office/drawing/2014/main" id="{00000000-0008-0000-0500-0000B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191" name="Text Box 15">
          <a:extLst>
            <a:ext uri="{FF2B5EF4-FFF2-40B4-BE49-F238E27FC236}">
              <a16:creationId xmlns="" xmlns:a16="http://schemas.microsoft.com/office/drawing/2014/main" id="{00000000-0008-0000-0500-0000BF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192" name="Text Box 15">
          <a:extLst>
            <a:ext uri="{FF2B5EF4-FFF2-40B4-BE49-F238E27FC236}">
              <a16:creationId xmlns="" xmlns:a16="http://schemas.microsoft.com/office/drawing/2014/main" id="{00000000-0008-0000-0500-0000C0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193" name="Text Box 15">
          <a:extLst>
            <a:ext uri="{FF2B5EF4-FFF2-40B4-BE49-F238E27FC236}">
              <a16:creationId xmlns="" xmlns:a16="http://schemas.microsoft.com/office/drawing/2014/main" id="{00000000-0008-0000-0500-0000C1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194" name="Text Box 15">
          <a:extLst>
            <a:ext uri="{FF2B5EF4-FFF2-40B4-BE49-F238E27FC236}">
              <a16:creationId xmlns="" xmlns:a16="http://schemas.microsoft.com/office/drawing/2014/main" id="{00000000-0008-0000-0500-0000C2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195" name="Text Box 15">
          <a:extLst>
            <a:ext uri="{FF2B5EF4-FFF2-40B4-BE49-F238E27FC236}">
              <a16:creationId xmlns="" xmlns:a16="http://schemas.microsoft.com/office/drawing/2014/main" id="{00000000-0008-0000-0500-0000C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196" name="Text Box 15">
          <a:extLst>
            <a:ext uri="{FF2B5EF4-FFF2-40B4-BE49-F238E27FC236}">
              <a16:creationId xmlns="" xmlns:a16="http://schemas.microsoft.com/office/drawing/2014/main" id="{00000000-0008-0000-0500-0000C4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197" name="Text Box 15">
          <a:extLst>
            <a:ext uri="{FF2B5EF4-FFF2-40B4-BE49-F238E27FC236}">
              <a16:creationId xmlns="" xmlns:a16="http://schemas.microsoft.com/office/drawing/2014/main" id="{00000000-0008-0000-0500-0000C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198" name="Text Box 15">
          <a:extLst>
            <a:ext uri="{FF2B5EF4-FFF2-40B4-BE49-F238E27FC236}">
              <a16:creationId xmlns="" xmlns:a16="http://schemas.microsoft.com/office/drawing/2014/main" id="{00000000-0008-0000-0500-0000C6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199" name="Text Box 15">
          <a:extLst>
            <a:ext uri="{FF2B5EF4-FFF2-40B4-BE49-F238E27FC236}">
              <a16:creationId xmlns="" xmlns:a16="http://schemas.microsoft.com/office/drawing/2014/main" id="{00000000-0008-0000-0500-0000C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200" name="Text Box 15">
          <a:extLst>
            <a:ext uri="{FF2B5EF4-FFF2-40B4-BE49-F238E27FC236}">
              <a16:creationId xmlns="" xmlns:a16="http://schemas.microsoft.com/office/drawing/2014/main" id="{00000000-0008-0000-0500-0000C8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201" name="Text Box 15">
          <a:extLst>
            <a:ext uri="{FF2B5EF4-FFF2-40B4-BE49-F238E27FC236}">
              <a16:creationId xmlns="" xmlns:a16="http://schemas.microsoft.com/office/drawing/2014/main" id="{00000000-0008-0000-0500-0000C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202" name="Text Box 15">
          <a:extLst>
            <a:ext uri="{FF2B5EF4-FFF2-40B4-BE49-F238E27FC236}">
              <a16:creationId xmlns="" xmlns:a16="http://schemas.microsoft.com/office/drawing/2014/main" id="{00000000-0008-0000-0500-0000C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203" name="Text Box 15">
          <a:extLst>
            <a:ext uri="{FF2B5EF4-FFF2-40B4-BE49-F238E27FC236}">
              <a16:creationId xmlns="" xmlns:a16="http://schemas.microsoft.com/office/drawing/2014/main" id="{00000000-0008-0000-0500-0000CB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204" name="Text Box 15">
          <a:extLst>
            <a:ext uri="{FF2B5EF4-FFF2-40B4-BE49-F238E27FC236}">
              <a16:creationId xmlns="" xmlns:a16="http://schemas.microsoft.com/office/drawing/2014/main" id="{00000000-0008-0000-0500-0000C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205" name="Text Box 15">
          <a:extLst>
            <a:ext uri="{FF2B5EF4-FFF2-40B4-BE49-F238E27FC236}">
              <a16:creationId xmlns="" xmlns:a16="http://schemas.microsoft.com/office/drawing/2014/main" id="{00000000-0008-0000-0500-0000CD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206" name="Text Box 15">
          <a:extLst>
            <a:ext uri="{FF2B5EF4-FFF2-40B4-BE49-F238E27FC236}">
              <a16:creationId xmlns="" xmlns:a16="http://schemas.microsoft.com/office/drawing/2014/main" id="{00000000-0008-0000-0500-0000C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207" name="Text Box 15">
          <a:extLst>
            <a:ext uri="{FF2B5EF4-FFF2-40B4-BE49-F238E27FC236}">
              <a16:creationId xmlns="" xmlns:a16="http://schemas.microsoft.com/office/drawing/2014/main" id="{00000000-0008-0000-0500-0000CF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208" name="Text Box 15">
          <a:extLst>
            <a:ext uri="{FF2B5EF4-FFF2-40B4-BE49-F238E27FC236}">
              <a16:creationId xmlns="" xmlns:a16="http://schemas.microsoft.com/office/drawing/2014/main" id="{00000000-0008-0000-0500-0000D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209" name="Text Box 15">
          <a:extLst>
            <a:ext uri="{FF2B5EF4-FFF2-40B4-BE49-F238E27FC236}">
              <a16:creationId xmlns="" xmlns:a16="http://schemas.microsoft.com/office/drawing/2014/main" id="{00000000-0008-0000-0500-0000D1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210" name="Text Box 15">
          <a:extLst>
            <a:ext uri="{FF2B5EF4-FFF2-40B4-BE49-F238E27FC236}">
              <a16:creationId xmlns="" xmlns:a16="http://schemas.microsoft.com/office/drawing/2014/main" id="{00000000-0008-0000-0500-0000D2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211" name="Text Box 15">
          <a:extLst>
            <a:ext uri="{FF2B5EF4-FFF2-40B4-BE49-F238E27FC236}">
              <a16:creationId xmlns="" xmlns:a16="http://schemas.microsoft.com/office/drawing/2014/main" id="{00000000-0008-0000-0500-0000D3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212" name="Text Box 15">
          <a:extLst>
            <a:ext uri="{FF2B5EF4-FFF2-40B4-BE49-F238E27FC236}">
              <a16:creationId xmlns="" xmlns:a16="http://schemas.microsoft.com/office/drawing/2014/main" id="{00000000-0008-0000-0500-0000D4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213" name="Text Box 15">
          <a:extLst>
            <a:ext uri="{FF2B5EF4-FFF2-40B4-BE49-F238E27FC236}">
              <a16:creationId xmlns="" xmlns:a16="http://schemas.microsoft.com/office/drawing/2014/main" id="{00000000-0008-0000-0500-0000D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214" name="Text Box 15">
          <a:extLst>
            <a:ext uri="{FF2B5EF4-FFF2-40B4-BE49-F238E27FC236}">
              <a16:creationId xmlns="" xmlns:a16="http://schemas.microsoft.com/office/drawing/2014/main" id="{00000000-0008-0000-0500-0000D6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215" name="Text Box 15">
          <a:extLst>
            <a:ext uri="{FF2B5EF4-FFF2-40B4-BE49-F238E27FC236}">
              <a16:creationId xmlns="" xmlns:a16="http://schemas.microsoft.com/office/drawing/2014/main" id="{00000000-0008-0000-0500-0000D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216" name="Text Box 15">
          <a:extLst>
            <a:ext uri="{FF2B5EF4-FFF2-40B4-BE49-F238E27FC236}">
              <a16:creationId xmlns="" xmlns:a16="http://schemas.microsoft.com/office/drawing/2014/main" id="{00000000-0008-0000-0500-0000D8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217" name="Text Box 15">
          <a:extLst>
            <a:ext uri="{FF2B5EF4-FFF2-40B4-BE49-F238E27FC236}">
              <a16:creationId xmlns="" xmlns:a16="http://schemas.microsoft.com/office/drawing/2014/main" id="{00000000-0008-0000-0500-0000D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218" name="Text Box 15">
          <a:extLst>
            <a:ext uri="{FF2B5EF4-FFF2-40B4-BE49-F238E27FC236}">
              <a16:creationId xmlns="" xmlns:a16="http://schemas.microsoft.com/office/drawing/2014/main" id="{00000000-0008-0000-0500-0000D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219" name="Text Box 15">
          <a:extLst>
            <a:ext uri="{FF2B5EF4-FFF2-40B4-BE49-F238E27FC236}">
              <a16:creationId xmlns="" xmlns:a16="http://schemas.microsoft.com/office/drawing/2014/main" id="{00000000-0008-0000-0500-0000D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220" name="Text Box 15">
          <a:extLst>
            <a:ext uri="{FF2B5EF4-FFF2-40B4-BE49-F238E27FC236}">
              <a16:creationId xmlns="" xmlns:a16="http://schemas.microsoft.com/office/drawing/2014/main" id="{00000000-0008-0000-0500-0000D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221" name="Text Box 15">
          <a:extLst>
            <a:ext uri="{FF2B5EF4-FFF2-40B4-BE49-F238E27FC236}">
              <a16:creationId xmlns="" xmlns:a16="http://schemas.microsoft.com/office/drawing/2014/main" id="{00000000-0008-0000-0500-0000DD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222" name="Text Box 15">
          <a:extLst>
            <a:ext uri="{FF2B5EF4-FFF2-40B4-BE49-F238E27FC236}">
              <a16:creationId xmlns="" xmlns:a16="http://schemas.microsoft.com/office/drawing/2014/main" id="{00000000-0008-0000-0500-0000D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223" name="Text Box 15">
          <a:extLst>
            <a:ext uri="{FF2B5EF4-FFF2-40B4-BE49-F238E27FC236}">
              <a16:creationId xmlns="" xmlns:a16="http://schemas.microsoft.com/office/drawing/2014/main" id="{00000000-0008-0000-0500-0000DF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224" name="Text Box 15">
          <a:extLst>
            <a:ext uri="{FF2B5EF4-FFF2-40B4-BE49-F238E27FC236}">
              <a16:creationId xmlns="" xmlns:a16="http://schemas.microsoft.com/office/drawing/2014/main" id="{00000000-0008-0000-0500-0000E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225" name="Text Box 15">
          <a:extLst>
            <a:ext uri="{FF2B5EF4-FFF2-40B4-BE49-F238E27FC236}">
              <a16:creationId xmlns="" xmlns:a16="http://schemas.microsoft.com/office/drawing/2014/main" id="{00000000-0008-0000-0500-0000E1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226" name="Text Box 15">
          <a:extLst>
            <a:ext uri="{FF2B5EF4-FFF2-40B4-BE49-F238E27FC236}">
              <a16:creationId xmlns="" xmlns:a16="http://schemas.microsoft.com/office/drawing/2014/main" id="{00000000-0008-0000-0500-0000E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227" name="Text Box 15">
          <a:extLst>
            <a:ext uri="{FF2B5EF4-FFF2-40B4-BE49-F238E27FC236}">
              <a16:creationId xmlns="" xmlns:a16="http://schemas.microsoft.com/office/drawing/2014/main" id="{00000000-0008-0000-0500-0000E3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228" name="Text Box 15">
          <a:extLst>
            <a:ext uri="{FF2B5EF4-FFF2-40B4-BE49-F238E27FC236}">
              <a16:creationId xmlns="" xmlns:a16="http://schemas.microsoft.com/office/drawing/2014/main" id="{00000000-0008-0000-0500-0000E4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229" name="Text Box 15">
          <a:extLst>
            <a:ext uri="{FF2B5EF4-FFF2-40B4-BE49-F238E27FC236}">
              <a16:creationId xmlns="" xmlns:a16="http://schemas.microsoft.com/office/drawing/2014/main" id="{00000000-0008-0000-0500-0000E5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230" name="Text Box 15">
          <a:extLst>
            <a:ext uri="{FF2B5EF4-FFF2-40B4-BE49-F238E27FC236}">
              <a16:creationId xmlns="" xmlns:a16="http://schemas.microsoft.com/office/drawing/2014/main" id="{00000000-0008-0000-0500-0000E6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231" name="Text Box 15">
          <a:extLst>
            <a:ext uri="{FF2B5EF4-FFF2-40B4-BE49-F238E27FC236}">
              <a16:creationId xmlns="" xmlns:a16="http://schemas.microsoft.com/office/drawing/2014/main" id="{00000000-0008-0000-0500-0000E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232" name="Text Box 15">
          <a:extLst>
            <a:ext uri="{FF2B5EF4-FFF2-40B4-BE49-F238E27FC236}">
              <a16:creationId xmlns="" xmlns:a16="http://schemas.microsoft.com/office/drawing/2014/main" id="{00000000-0008-0000-0500-0000E8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233" name="Text Box 15">
          <a:extLst>
            <a:ext uri="{FF2B5EF4-FFF2-40B4-BE49-F238E27FC236}">
              <a16:creationId xmlns="" xmlns:a16="http://schemas.microsoft.com/office/drawing/2014/main" id="{00000000-0008-0000-0500-0000E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234" name="Text Box 15">
          <a:extLst>
            <a:ext uri="{FF2B5EF4-FFF2-40B4-BE49-F238E27FC236}">
              <a16:creationId xmlns="" xmlns:a16="http://schemas.microsoft.com/office/drawing/2014/main" id="{00000000-0008-0000-0500-0000E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235" name="Text Box 15">
          <a:extLst>
            <a:ext uri="{FF2B5EF4-FFF2-40B4-BE49-F238E27FC236}">
              <a16:creationId xmlns="" xmlns:a16="http://schemas.microsoft.com/office/drawing/2014/main" id="{00000000-0008-0000-0500-0000E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236" name="Text Box 15">
          <a:extLst>
            <a:ext uri="{FF2B5EF4-FFF2-40B4-BE49-F238E27FC236}">
              <a16:creationId xmlns="" xmlns:a16="http://schemas.microsoft.com/office/drawing/2014/main" id="{00000000-0008-0000-0500-0000E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237" name="Text Box 15">
          <a:extLst>
            <a:ext uri="{FF2B5EF4-FFF2-40B4-BE49-F238E27FC236}">
              <a16:creationId xmlns="" xmlns:a16="http://schemas.microsoft.com/office/drawing/2014/main" id="{00000000-0008-0000-0500-0000E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238" name="Text Box 15">
          <a:extLst>
            <a:ext uri="{FF2B5EF4-FFF2-40B4-BE49-F238E27FC236}">
              <a16:creationId xmlns="" xmlns:a16="http://schemas.microsoft.com/office/drawing/2014/main" id="{00000000-0008-0000-0500-0000E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239" name="Text Box 15">
          <a:extLst>
            <a:ext uri="{FF2B5EF4-FFF2-40B4-BE49-F238E27FC236}">
              <a16:creationId xmlns="" xmlns:a16="http://schemas.microsoft.com/office/drawing/2014/main" id="{00000000-0008-0000-0500-0000EF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240" name="Text Box 15">
          <a:extLst>
            <a:ext uri="{FF2B5EF4-FFF2-40B4-BE49-F238E27FC236}">
              <a16:creationId xmlns="" xmlns:a16="http://schemas.microsoft.com/office/drawing/2014/main" id="{00000000-0008-0000-0500-0000F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241" name="Text Box 15">
          <a:extLst>
            <a:ext uri="{FF2B5EF4-FFF2-40B4-BE49-F238E27FC236}">
              <a16:creationId xmlns="" xmlns:a16="http://schemas.microsoft.com/office/drawing/2014/main" id="{00000000-0008-0000-0500-0000F1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242" name="Text Box 15">
          <a:extLst>
            <a:ext uri="{FF2B5EF4-FFF2-40B4-BE49-F238E27FC236}">
              <a16:creationId xmlns="" xmlns:a16="http://schemas.microsoft.com/office/drawing/2014/main" id="{00000000-0008-0000-0500-0000F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243" name="Text Box 15">
          <a:extLst>
            <a:ext uri="{FF2B5EF4-FFF2-40B4-BE49-F238E27FC236}">
              <a16:creationId xmlns="" xmlns:a16="http://schemas.microsoft.com/office/drawing/2014/main" id="{00000000-0008-0000-0500-0000F3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244" name="Text Box 15">
          <a:extLst>
            <a:ext uri="{FF2B5EF4-FFF2-40B4-BE49-F238E27FC236}">
              <a16:creationId xmlns="" xmlns:a16="http://schemas.microsoft.com/office/drawing/2014/main" id="{00000000-0008-0000-0500-0000F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245" name="Text Box 15">
          <a:extLst>
            <a:ext uri="{FF2B5EF4-FFF2-40B4-BE49-F238E27FC236}">
              <a16:creationId xmlns="" xmlns:a16="http://schemas.microsoft.com/office/drawing/2014/main" id="{00000000-0008-0000-0500-0000F5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246" name="Text Box 15">
          <a:extLst>
            <a:ext uri="{FF2B5EF4-FFF2-40B4-BE49-F238E27FC236}">
              <a16:creationId xmlns="" xmlns:a16="http://schemas.microsoft.com/office/drawing/2014/main" id="{00000000-0008-0000-0500-0000F6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247" name="Text Box 15">
          <a:extLst>
            <a:ext uri="{FF2B5EF4-FFF2-40B4-BE49-F238E27FC236}">
              <a16:creationId xmlns="" xmlns:a16="http://schemas.microsoft.com/office/drawing/2014/main" id="{00000000-0008-0000-0500-0000F7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248" name="Text Box 15">
          <a:extLst>
            <a:ext uri="{FF2B5EF4-FFF2-40B4-BE49-F238E27FC236}">
              <a16:creationId xmlns="" xmlns:a16="http://schemas.microsoft.com/office/drawing/2014/main" id="{00000000-0008-0000-0500-0000F8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249" name="Text Box 15">
          <a:extLst>
            <a:ext uri="{FF2B5EF4-FFF2-40B4-BE49-F238E27FC236}">
              <a16:creationId xmlns="" xmlns:a16="http://schemas.microsoft.com/office/drawing/2014/main" id="{00000000-0008-0000-0500-0000F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250" name="Text Box 15">
          <a:extLst>
            <a:ext uri="{FF2B5EF4-FFF2-40B4-BE49-F238E27FC236}">
              <a16:creationId xmlns="" xmlns:a16="http://schemas.microsoft.com/office/drawing/2014/main" id="{00000000-0008-0000-0500-0000F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251" name="Text Box 15">
          <a:extLst>
            <a:ext uri="{FF2B5EF4-FFF2-40B4-BE49-F238E27FC236}">
              <a16:creationId xmlns="" xmlns:a16="http://schemas.microsoft.com/office/drawing/2014/main" id="{00000000-0008-0000-0500-0000F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252" name="Text Box 15">
          <a:extLst>
            <a:ext uri="{FF2B5EF4-FFF2-40B4-BE49-F238E27FC236}">
              <a16:creationId xmlns="" xmlns:a16="http://schemas.microsoft.com/office/drawing/2014/main" id="{00000000-0008-0000-0500-0000F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253" name="Text Box 15">
          <a:extLst>
            <a:ext uri="{FF2B5EF4-FFF2-40B4-BE49-F238E27FC236}">
              <a16:creationId xmlns="" xmlns:a16="http://schemas.microsoft.com/office/drawing/2014/main" id="{00000000-0008-0000-0500-0000F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254" name="Text Box 15">
          <a:extLst>
            <a:ext uri="{FF2B5EF4-FFF2-40B4-BE49-F238E27FC236}">
              <a16:creationId xmlns="" xmlns:a16="http://schemas.microsoft.com/office/drawing/2014/main" id="{00000000-0008-0000-0500-0000F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255" name="Text Box 15">
          <a:extLst>
            <a:ext uri="{FF2B5EF4-FFF2-40B4-BE49-F238E27FC236}">
              <a16:creationId xmlns="" xmlns:a16="http://schemas.microsoft.com/office/drawing/2014/main" id="{00000000-0008-0000-0500-0000F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256" name="Text Box 15">
          <a:extLst>
            <a:ext uri="{FF2B5EF4-FFF2-40B4-BE49-F238E27FC236}">
              <a16:creationId xmlns="" xmlns:a16="http://schemas.microsoft.com/office/drawing/2014/main" id="{00000000-0008-0000-0500-00000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257" name="Text Box 15">
          <a:extLst>
            <a:ext uri="{FF2B5EF4-FFF2-40B4-BE49-F238E27FC236}">
              <a16:creationId xmlns="" xmlns:a16="http://schemas.microsoft.com/office/drawing/2014/main" id="{00000000-0008-0000-0500-00000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258" name="Text Box 15">
          <a:extLst>
            <a:ext uri="{FF2B5EF4-FFF2-40B4-BE49-F238E27FC236}">
              <a16:creationId xmlns="" xmlns:a16="http://schemas.microsoft.com/office/drawing/2014/main" id="{00000000-0008-0000-0500-00000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259" name="Text Box 15">
          <a:extLst>
            <a:ext uri="{FF2B5EF4-FFF2-40B4-BE49-F238E27FC236}">
              <a16:creationId xmlns="" xmlns:a16="http://schemas.microsoft.com/office/drawing/2014/main" id="{00000000-0008-0000-0500-00000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260" name="Text Box 15">
          <a:extLst>
            <a:ext uri="{FF2B5EF4-FFF2-40B4-BE49-F238E27FC236}">
              <a16:creationId xmlns="" xmlns:a16="http://schemas.microsoft.com/office/drawing/2014/main" id="{00000000-0008-0000-0500-00000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261" name="Text Box 15">
          <a:extLst>
            <a:ext uri="{FF2B5EF4-FFF2-40B4-BE49-F238E27FC236}">
              <a16:creationId xmlns="" xmlns:a16="http://schemas.microsoft.com/office/drawing/2014/main" id="{00000000-0008-0000-0500-00000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262" name="Text Box 15">
          <a:extLst>
            <a:ext uri="{FF2B5EF4-FFF2-40B4-BE49-F238E27FC236}">
              <a16:creationId xmlns="" xmlns:a16="http://schemas.microsoft.com/office/drawing/2014/main" id="{00000000-0008-0000-0500-00000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263" name="Text Box 15">
          <a:extLst>
            <a:ext uri="{FF2B5EF4-FFF2-40B4-BE49-F238E27FC236}">
              <a16:creationId xmlns="" xmlns:a16="http://schemas.microsoft.com/office/drawing/2014/main" id="{00000000-0008-0000-0500-000007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264" name="Text Box 15">
          <a:extLst>
            <a:ext uri="{FF2B5EF4-FFF2-40B4-BE49-F238E27FC236}">
              <a16:creationId xmlns="" xmlns:a16="http://schemas.microsoft.com/office/drawing/2014/main" id="{00000000-0008-0000-0500-000008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265" name="Text Box 15">
          <a:extLst>
            <a:ext uri="{FF2B5EF4-FFF2-40B4-BE49-F238E27FC236}">
              <a16:creationId xmlns="" xmlns:a16="http://schemas.microsoft.com/office/drawing/2014/main" id="{00000000-0008-0000-0500-000009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266" name="Text Box 15">
          <a:extLst>
            <a:ext uri="{FF2B5EF4-FFF2-40B4-BE49-F238E27FC236}">
              <a16:creationId xmlns="" xmlns:a16="http://schemas.microsoft.com/office/drawing/2014/main" id="{00000000-0008-0000-0500-00000A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267" name="Text Box 15">
          <a:extLst>
            <a:ext uri="{FF2B5EF4-FFF2-40B4-BE49-F238E27FC236}">
              <a16:creationId xmlns="" xmlns:a16="http://schemas.microsoft.com/office/drawing/2014/main" id="{00000000-0008-0000-0500-00000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268" name="Text Box 15">
          <a:extLst>
            <a:ext uri="{FF2B5EF4-FFF2-40B4-BE49-F238E27FC236}">
              <a16:creationId xmlns="" xmlns:a16="http://schemas.microsoft.com/office/drawing/2014/main" id="{00000000-0008-0000-0500-00000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269" name="Text Box 15">
          <a:extLst>
            <a:ext uri="{FF2B5EF4-FFF2-40B4-BE49-F238E27FC236}">
              <a16:creationId xmlns="" xmlns:a16="http://schemas.microsoft.com/office/drawing/2014/main" id="{00000000-0008-0000-0500-00000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270" name="Text Box 15">
          <a:extLst>
            <a:ext uri="{FF2B5EF4-FFF2-40B4-BE49-F238E27FC236}">
              <a16:creationId xmlns="" xmlns:a16="http://schemas.microsoft.com/office/drawing/2014/main" id="{00000000-0008-0000-0500-00000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271" name="Text Box 15">
          <a:extLst>
            <a:ext uri="{FF2B5EF4-FFF2-40B4-BE49-F238E27FC236}">
              <a16:creationId xmlns="" xmlns:a16="http://schemas.microsoft.com/office/drawing/2014/main" id="{00000000-0008-0000-0500-00000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272" name="Text Box 15">
          <a:extLst>
            <a:ext uri="{FF2B5EF4-FFF2-40B4-BE49-F238E27FC236}">
              <a16:creationId xmlns="" xmlns:a16="http://schemas.microsoft.com/office/drawing/2014/main" id="{00000000-0008-0000-0500-00001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273" name="Text Box 15">
          <a:extLst>
            <a:ext uri="{FF2B5EF4-FFF2-40B4-BE49-F238E27FC236}">
              <a16:creationId xmlns="" xmlns:a16="http://schemas.microsoft.com/office/drawing/2014/main" id="{00000000-0008-0000-0500-00001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274" name="Text Box 15">
          <a:extLst>
            <a:ext uri="{FF2B5EF4-FFF2-40B4-BE49-F238E27FC236}">
              <a16:creationId xmlns="" xmlns:a16="http://schemas.microsoft.com/office/drawing/2014/main" id="{00000000-0008-0000-0500-00001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275" name="Text Box 15">
          <a:extLst>
            <a:ext uri="{FF2B5EF4-FFF2-40B4-BE49-F238E27FC236}">
              <a16:creationId xmlns="" xmlns:a16="http://schemas.microsoft.com/office/drawing/2014/main" id="{00000000-0008-0000-0500-00001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276" name="Text Box 15">
          <a:extLst>
            <a:ext uri="{FF2B5EF4-FFF2-40B4-BE49-F238E27FC236}">
              <a16:creationId xmlns="" xmlns:a16="http://schemas.microsoft.com/office/drawing/2014/main" id="{00000000-0008-0000-0500-00001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277" name="Text Box 15">
          <a:extLst>
            <a:ext uri="{FF2B5EF4-FFF2-40B4-BE49-F238E27FC236}">
              <a16:creationId xmlns="" xmlns:a16="http://schemas.microsoft.com/office/drawing/2014/main" id="{00000000-0008-0000-0500-00001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278" name="Text Box 15">
          <a:extLst>
            <a:ext uri="{FF2B5EF4-FFF2-40B4-BE49-F238E27FC236}">
              <a16:creationId xmlns="" xmlns:a16="http://schemas.microsoft.com/office/drawing/2014/main" id="{00000000-0008-0000-0500-00001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279" name="Text Box 15">
          <a:extLst>
            <a:ext uri="{FF2B5EF4-FFF2-40B4-BE49-F238E27FC236}">
              <a16:creationId xmlns="" xmlns:a16="http://schemas.microsoft.com/office/drawing/2014/main" id="{00000000-0008-0000-0500-00001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280" name="Text Box 15">
          <a:extLst>
            <a:ext uri="{FF2B5EF4-FFF2-40B4-BE49-F238E27FC236}">
              <a16:creationId xmlns="" xmlns:a16="http://schemas.microsoft.com/office/drawing/2014/main" id="{00000000-0008-0000-0500-00001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281" name="Text Box 15">
          <a:extLst>
            <a:ext uri="{FF2B5EF4-FFF2-40B4-BE49-F238E27FC236}">
              <a16:creationId xmlns="" xmlns:a16="http://schemas.microsoft.com/office/drawing/2014/main" id="{00000000-0008-0000-0500-000019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282" name="Text Box 15">
          <a:extLst>
            <a:ext uri="{FF2B5EF4-FFF2-40B4-BE49-F238E27FC236}">
              <a16:creationId xmlns="" xmlns:a16="http://schemas.microsoft.com/office/drawing/2014/main" id="{00000000-0008-0000-0500-00001A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283" name="Text Box 15">
          <a:extLst>
            <a:ext uri="{FF2B5EF4-FFF2-40B4-BE49-F238E27FC236}">
              <a16:creationId xmlns="" xmlns:a16="http://schemas.microsoft.com/office/drawing/2014/main" id="{00000000-0008-0000-0500-00001B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284" name="Text Box 15">
          <a:extLst>
            <a:ext uri="{FF2B5EF4-FFF2-40B4-BE49-F238E27FC236}">
              <a16:creationId xmlns="" xmlns:a16="http://schemas.microsoft.com/office/drawing/2014/main" id="{00000000-0008-0000-0500-00001C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285" name="Text Box 15">
          <a:extLst>
            <a:ext uri="{FF2B5EF4-FFF2-40B4-BE49-F238E27FC236}">
              <a16:creationId xmlns="" xmlns:a16="http://schemas.microsoft.com/office/drawing/2014/main" id="{00000000-0008-0000-0500-00001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286" name="Text Box 15">
          <a:extLst>
            <a:ext uri="{FF2B5EF4-FFF2-40B4-BE49-F238E27FC236}">
              <a16:creationId xmlns="" xmlns:a16="http://schemas.microsoft.com/office/drawing/2014/main" id="{00000000-0008-0000-0500-00001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287" name="Text Box 15">
          <a:extLst>
            <a:ext uri="{FF2B5EF4-FFF2-40B4-BE49-F238E27FC236}">
              <a16:creationId xmlns="" xmlns:a16="http://schemas.microsoft.com/office/drawing/2014/main" id="{00000000-0008-0000-0500-00001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288" name="Text Box 15">
          <a:extLst>
            <a:ext uri="{FF2B5EF4-FFF2-40B4-BE49-F238E27FC236}">
              <a16:creationId xmlns="" xmlns:a16="http://schemas.microsoft.com/office/drawing/2014/main" id="{00000000-0008-0000-0500-00002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289" name="Text Box 15">
          <a:extLst>
            <a:ext uri="{FF2B5EF4-FFF2-40B4-BE49-F238E27FC236}">
              <a16:creationId xmlns="" xmlns:a16="http://schemas.microsoft.com/office/drawing/2014/main" id="{00000000-0008-0000-0500-00002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290" name="Text Box 15">
          <a:extLst>
            <a:ext uri="{FF2B5EF4-FFF2-40B4-BE49-F238E27FC236}">
              <a16:creationId xmlns="" xmlns:a16="http://schemas.microsoft.com/office/drawing/2014/main" id="{00000000-0008-0000-0500-00002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291" name="Text Box 15">
          <a:extLst>
            <a:ext uri="{FF2B5EF4-FFF2-40B4-BE49-F238E27FC236}">
              <a16:creationId xmlns="" xmlns:a16="http://schemas.microsoft.com/office/drawing/2014/main" id="{00000000-0008-0000-0500-00002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292" name="Text Box 15">
          <a:extLst>
            <a:ext uri="{FF2B5EF4-FFF2-40B4-BE49-F238E27FC236}">
              <a16:creationId xmlns="" xmlns:a16="http://schemas.microsoft.com/office/drawing/2014/main" id="{00000000-0008-0000-0500-00002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293" name="Text Box 15">
          <a:extLst>
            <a:ext uri="{FF2B5EF4-FFF2-40B4-BE49-F238E27FC236}">
              <a16:creationId xmlns="" xmlns:a16="http://schemas.microsoft.com/office/drawing/2014/main" id="{00000000-0008-0000-0500-00002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294" name="Text Box 15">
          <a:extLst>
            <a:ext uri="{FF2B5EF4-FFF2-40B4-BE49-F238E27FC236}">
              <a16:creationId xmlns="" xmlns:a16="http://schemas.microsoft.com/office/drawing/2014/main" id="{00000000-0008-0000-0500-00002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295" name="Text Box 15">
          <a:extLst>
            <a:ext uri="{FF2B5EF4-FFF2-40B4-BE49-F238E27FC236}">
              <a16:creationId xmlns="" xmlns:a16="http://schemas.microsoft.com/office/drawing/2014/main" id="{00000000-0008-0000-0500-00002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296" name="Text Box 15">
          <a:extLst>
            <a:ext uri="{FF2B5EF4-FFF2-40B4-BE49-F238E27FC236}">
              <a16:creationId xmlns="" xmlns:a16="http://schemas.microsoft.com/office/drawing/2014/main" id="{00000000-0008-0000-0500-00002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297" name="Text Box 15">
          <a:extLst>
            <a:ext uri="{FF2B5EF4-FFF2-40B4-BE49-F238E27FC236}">
              <a16:creationId xmlns="" xmlns:a16="http://schemas.microsoft.com/office/drawing/2014/main" id="{00000000-0008-0000-0500-00002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298" name="Text Box 15">
          <a:extLst>
            <a:ext uri="{FF2B5EF4-FFF2-40B4-BE49-F238E27FC236}">
              <a16:creationId xmlns="" xmlns:a16="http://schemas.microsoft.com/office/drawing/2014/main" id="{00000000-0008-0000-0500-00002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299" name="Text Box 15">
          <a:extLst>
            <a:ext uri="{FF2B5EF4-FFF2-40B4-BE49-F238E27FC236}">
              <a16:creationId xmlns="" xmlns:a16="http://schemas.microsoft.com/office/drawing/2014/main" id="{00000000-0008-0000-0500-00002B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300" name="Text Box 15">
          <a:extLst>
            <a:ext uri="{FF2B5EF4-FFF2-40B4-BE49-F238E27FC236}">
              <a16:creationId xmlns="" xmlns:a16="http://schemas.microsoft.com/office/drawing/2014/main" id="{00000000-0008-0000-0500-00002C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301" name="Text Box 15">
          <a:extLst>
            <a:ext uri="{FF2B5EF4-FFF2-40B4-BE49-F238E27FC236}">
              <a16:creationId xmlns="" xmlns:a16="http://schemas.microsoft.com/office/drawing/2014/main" id="{00000000-0008-0000-0500-00002D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302" name="Text Box 15">
          <a:extLst>
            <a:ext uri="{FF2B5EF4-FFF2-40B4-BE49-F238E27FC236}">
              <a16:creationId xmlns="" xmlns:a16="http://schemas.microsoft.com/office/drawing/2014/main" id="{00000000-0008-0000-0500-00002E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303" name="Text Box 15">
          <a:extLst>
            <a:ext uri="{FF2B5EF4-FFF2-40B4-BE49-F238E27FC236}">
              <a16:creationId xmlns="" xmlns:a16="http://schemas.microsoft.com/office/drawing/2014/main" id="{00000000-0008-0000-0500-00002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304" name="Text Box 15">
          <a:extLst>
            <a:ext uri="{FF2B5EF4-FFF2-40B4-BE49-F238E27FC236}">
              <a16:creationId xmlns="" xmlns:a16="http://schemas.microsoft.com/office/drawing/2014/main" id="{00000000-0008-0000-0500-00003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305" name="Text Box 15">
          <a:extLst>
            <a:ext uri="{FF2B5EF4-FFF2-40B4-BE49-F238E27FC236}">
              <a16:creationId xmlns="" xmlns:a16="http://schemas.microsoft.com/office/drawing/2014/main" id="{00000000-0008-0000-0500-00003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306" name="Text Box 15">
          <a:extLst>
            <a:ext uri="{FF2B5EF4-FFF2-40B4-BE49-F238E27FC236}">
              <a16:creationId xmlns="" xmlns:a16="http://schemas.microsoft.com/office/drawing/2014/main" id="{00000000-0008-0000-0500-00003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307" name="Text Box 15">
          <a:extLst>
            <a:ext uri="{FF2B5EF4-FFF2-40B4-BE49-F238E27FC236}">
              <a16:creationId xmlns="" xmlns:a16="http://schemas.microsoft.com/office/drawing/2014/main" id="{00000000-0008-0000-0500-00003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308" name="Text Box 15">
          <a:extLst>
            <a:ext uri="{FF2B5EF4-FFF2-40B4-BE49-F238E27FC236}">
              <a16:creationId xmlns="" xmlns:a16="http://schemas.microsoft.com/office/drawing/2014/main" id="{00000000-0008-0000-0500-00003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309" name="Text Box 15">
          <a:extLst>
            <a:ext uri="{FF2B5EF4-FFF2-40B4-BE49-F238E27FC236}">
              <a16:creationId xmlns="" xmlns:a16="http://schemas.microsoft.com/office/drawing/2014/main" id="{00000000-0008-0000-0500-00003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310" name="Text Box 15">
          <a:extLst>
            <a:ext uri="{FF2B5EF4-FFF2-40B4-BE49-F238E27FC236}">
              <a16:creationId xmlns="" xmlns:a16="http://schemas.microsoft.com/office/drawing/2014/main" id="{00000000-0008-0000-0500-00003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311" name="Text Box 15">
          <a:extLst>
            <a:ext uri="{FF2B5EF4-FFF2-40B4-BE49-F238E27FC236}">
              <a16:creationId xmlns="" xmlns:a16="http://schemas.microsoft.com/office/drawing/2014/main" id="{00000000-0008-0000-0500-00003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312" name="Text Box 15">
          <a:extLst>
            <a:ext uri="{FF2B5EF4-FFF2-40B4-BE49-F238E27FC236}">
              <a16:creationId xmlns="" xmlns:a16="http://schemas.microsoft.com/office/drawing/2014/main" id="{00000000-0008-0000-0500-00003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313" name="Text Box 15">
          <a:extLst>
            <a:ext uri="{FF2B5EF4-FFF2-40B4-BE49-F238E27FC236}">
              <a16:creationId xmlns="" xmlns:a16="http://schemas.microsoft.com/office/drawing/2014/main" id="{00000000-0008-0000-0500-00003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314" name="Text Box 15">
          <a:extLst>
            <a:ext uri="{FF2B5EF4-FFF2-40B4-BE49-F238E27FC236}">
              <a16:creationId xmlns="" xmlns:a16="http://schemas.microsoft.com/office/drawing/2014/main" id="{00000000-0008-0000-0500-00003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315" name="Text Box 15">
          <a:extLst>
            <a:ext uri="{FF2B5EF4-FFF2-40B4-BE49-F238E27FC236}">
              <a16:creationId xmlns="" xmlns:a16="http://schemas.microsoft.com/office/drawing/2014/main" id="{00000000-0008-0000-0500-00003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316" name="Text Box 15">
          <a:extLst>
            <a:ext uri="{FF2B5EF4-FFF2-40B4-BE49-F238E27FC236}">
              <a16:creationId xmlns="" xmlns:a16="http://schemas.microsoft.com/office/drawing/2014/main" id="{00000000-0008-0000-0500-00003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317" name="Text Box 15">
          <a:extLst>
            <a:ext uri="{FF2B5EF4-FFF2-40B4-BE49-F238E27FC236}">
              <a16:creationId xmlns="" xmlns:a16="http://schemas.microsoft.com/office/drawing/2014/main" id="{00000000-0008-0000-0500-00003D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318" name="Text Box 15">
          <a:extLst>
            <a:ext uri="{FF2B5EF4-FFF2-40B4-BE49-F238E27FC236}">
              <a16:creationId xmlns="" xmlns:a16="http://schemas.microsoft.com/office/drawing/2014/main" id="{00000000-0008-0000-0500-00003E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319" name="Text Box 15">
          <a:extLst>
            <a:ext uri="{FF2B5EF4-FFF2-40B4-BE49-F238E27FC236}">
              <a16:creationId xmlns="" xmlns:a16="http://schemas.microsoft.com/office/drawing/2014/main" id="{00000000-0008-0000-0500-00003F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320" name="Text Box 15">
          <a:extLst>
            <a:ext uri="{FF2B5EF4-FFF2-40B4-BE49-F238E27FC236}">
              <a16:creationId xmlns="" xmlns:a16="http://schemas.microsoft.com/office/drawing/2014/main" id="{00000000-0008-0000-0500-000040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321" name="Text Box 15">
          <a:extLst>
            <a:ext uri="{FF2B5EF4-FFF2-40B4-BE49-F238E27FC236}">
              <a16:creationId xmlns="" xmlns:a16="http://schemas.microsoft.com/office/drawing/2014/main" id="{00000000-0008-0000-0500-00004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322" name="Text Box 15">
          <a:extLst>
            <a:ext uri="{FF2B5EF4-FFF2-40B4-BE49-F238E27FC236}">
              <a16:creationId xmlns="" xmlns:a16="http://schemas.microsoft.com/office/drawing/2014/main" id="{00000000-0008-0000-0500-00004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323" name="Text Box 15">
          <a:extLst>
            <a:ext uri="{FF2B5EF4-FFF2-40B4-BE49-F238E27FC236}">
              <a16:creationId xmlns="" xmlns:a16="http://schemas.microsoft.com/office/drawing/2014/main" id="{00000000-0008-0000-0500-00004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324" name="Text Box 15">
          <a:extLst>
            <a:ext uri="{FF2B5EF4-FFF2-40B4-BE49-F238E27FC236}">
              <a16:creationId xmlns="" xmlns:a16="http://schemas.microsoft.com/office/drawing/2014/main" id="{00000000-0008-0000-0500-00004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325" name="Text Box 15">
          <a:extLst>
            <a:ext uri="{FF2B5EF4-FFF2-40B4-BE49-F238E27FC236}">
              <a16:creationId xmlns="" xmlns:a16="http://schemas.microsoft.com/office/drawing/2014/main" id="{00000000-0008-0000-0500-00004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326" name="Text Box 15">
          <a:extLst>
            <a:ext uri="{FF2B5EF4-FFF2-40B4-BE49-F238E27FC236}">
              <a16:creationId xmlns="" xmlns:a16="http://schemas.microsoft.com/office/drawing/2014/main" id="{00000000-0008-0000-0500-00004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327" name="Text Box 15">
          <a:extLst>
            <a:ext uri="{FF2B5EF4-FFF2-40B4-BE49-F238E27FC236}">
              <a16:creationId xmlns="" xmlns:a16="http://schemas.microsoft.com/office/drawing/2014/main" id="{00000000-0008-0000-0500-00004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328" name="Text Box 15">
          <a:extLst>
            <a:ext uri="{FF2B5EF4-FFF2-40B4-BE49-F238E27FC236}">
              <a16:creationId xmlns="" xmlns:a16="http://schemas.microsoft.com/office/drawing/2014/main" id="{00000000-0008-0000-0500-00004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329" name="Text Box 15">
          <a:extLst>
            <a:ext uri="{FF2B5EF4-FFF2-40B4-BE49-F238E27FC236}">
              <a16:creationId xmlns="" xmlns:a16="http://schemas.microsoft.com/office/drawing/2014/main" id="{00000000-0008-0000-0500-00004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330" name="Text Box 15">
          <a:extLst>
            <a:ext uri="{FF2B5EF4-FFF2-40B4-BE49-F238E27FC236}">
              <a16:creationId xmlns="" xmlns:a16="http://schemas.microsoft.com/office/drawing/2014/main" id="{00000000-0008-0000-0500-00004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331" name="Text Box 15">
          <a:extLst>
            <a:ext uri="{FF2B5EF4-FFF2-40B4-BE49-F238E27FC236}">
              <a16:creationId xmlns="" xmlns:a16="http://schemas.microsoft.com/office/drawing/2014/main" id="{00000000-0008-0000-0500-00004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332" name="Text Box 15">
          <a:extLst>
            <a:ext uri="{FF2B5EF4-FFF2-40B4-BE49-F238E27FC236}">
              <a16:creationId xmlns="" xmlns:a16="http://schemas.microsoft.com/office/drawing/2014/main" id="{00000000-0008-0000-0500-00004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333" name="Text Box 15">
          <a:extLst>
            <a:ext uri="{FF2B5EF4-FFF2-40B4-BE49-F238E27FC236}">
              <a16:creationId xmlns="" xmlns:a16="http://schemas.microsoft.com/office/drawing/2014/main" id="{00000000-0008-0000-0500-00004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334" name="Text Box 15">
          <a:extLst>
            <a:ext uri="{FF2B5EF4-FFF2-40B4-BE49-F238E27FC236}">
              <a16:creationId xmlns="" xmlns:a16="http://schemas.microsoft.com/office/drawing/2014/main" id="{00000000-0008-0000-0500-00004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335" name="Text Box 15">
          <a:extLst>
            <a:ext uri="{FF2B5EF4-FFF2-40B4-BE49-F238E27FC236}">
              <a16:creationId xmlns="" xmlns:a16="http://schemas.microsoft.com/office/drawing/2014/main" id="{00000000-0008-0000-0500-00004F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336" name="Text Box 15">
          <a:extLst>
            <a:ext uri="{FF2B5EF4-FFF2-40B4-BE49-F238E27FC236}">
              <a16:creationId xmlns="" xmlns:a16="http://schemas.microsoft.com/office/drawing/2014/main" id="{00000000-0008-0000-0500-000050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337" name="Text Box 15">
          <a:extLst>
            <a:ext uri="{FF2B5EF4-FFF2-40B4-BE49-F238E27FC236}">
              <a16:creationId xmlns="" xmlns:a16="http://schemas.microsoft.com/office/drawing/2014/main" id="{00000000-0008-0000-0500-000051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338" name="Text Box 15">
          <a:extLst>
            <a:ext uri="{FF2B5EF4-FFF2-40B4-BE49-F238E27FC236}">
              <a16:creationId xmlns="" xmlns:a16="http://schemas.microsoft.com/office/drawing/2014/main" id="{00000000-0008-0000-0500-000052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339" name="Text Box 15">
          <a:extLst>
            <a:ext uri="{FF2B5EF4-FFF2-40B4-BE49-F238E27FC236}">
              <a16:creationId xmlns="" xmlns:a16="http://schemas.microsoft.com/office/drawing/2014/main" id="{00000000-0008-0000-0500-00005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340" name="Text Box 15">
          <a:extLst>
            <a:ext uri="{FF2B5EF4-FFF2-40B4-BE49-F238E27FC236}">
              <a16:creationId xmlns="" xmlns:a16="http://schemas.microsoft.com/office/drawing/2014/main" id="{00000000-0008-0000-0500-00005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341" name="Text Box 15">
          <a:extLst>
            <a:ext uri="{FF2B5EF4-FFF2-40B4-BE49-F238E27FC236}">
              <a16:creationId xmlns="" xmlns:a16="http://schemas.microsoft.com/office/drawing/2014/main" id="{00000000-0008-0000-0500-00005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342" name="Text Box 15">
          <a:extLst>
            <a:ext uri="{FF2B5EF4-FFF2-40B4-BE49-F238E27FC236}">
              <a16:creationId xmlns="" xmlns:a16="http://schemas.microsoft.com/office/drawing/2014/main" id="{00000000-0008-0000-0500-00005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343" name="Text Box 15">
          <a:extLst>
            <a:ext uri="{FF2B5EF4-FFF2-40B4-BE49-F238E27FC236}">
              <a16:creationId xmlns="" xmlns:a16="http://schemas.microsoft.com/office/drawing/2014/main" id="{00000000-0008-0000-0500-00005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344" name="Text Box 15">
          <a:extLst>
            <a:ext uri="{FF2B5EF4-FFF2-40B4-BE49-F238E27FC236}">
              <a16:creationId xmlns="" xmlns:a16="http://schemas.microsoft.com/office/drawing/2014/main" id="{00000000-0008-0000-0500-00005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345" name="Text Box 15">
          <a:extLst>
            <a:ext uri="{FF2B5EF4-FFF2-40B4-BE49-F238E27FC236}">
              <a16:creationId xmlns="" xmlns:a16="http://schemas.microsoft.com/office/drawing/2014/main" id="{00000000-0008-0000-0500-00005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346" name="Text Box 15">
          <a:extLst>
            <a:ext uri="{FF2B5EF4-FFF2-40B4-BE49-F238E27FC236}">
              <a16:creationId xmlns="" xmlns:a16="http://schemas.microsoft.com/office/drawing/2014/main" id="{00000000-0008-0000-0500-00005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347" name="Text Box 15">
          <a:extLst>
            <a:ext uri="{FF2B5EF4-FFF2-40B4-BE49-F238E27FC236}">
              <a16:creationId xmlns="" xmlns:a16="http://schemas.microsoft.com/office/drawing/2014/main" id="{00000000-0008-0000-0500-00005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348" name="Text Box 15">
          <a:extLst>
            <a:ext uri="{FF2B5EF4-FFF2-40B4-BE49-F238E27FC236}">
              <a16:creationId xmlns="" xmlns:a16="http://schemas.microsoft.com/office/drawing/2014/main" id="{00000000-0008-0000-0500-00005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349" name="Text Box 15">
          <a:extLst>
            <a:ext uri="{FF2B5EF4-FFF2-40B4-BE49-F238E27FC236}">
              <a16:creationId xmlns="" xmlns:a16="http://schemas.microsoft.com/office/drawing/2014/main" id="{00000000-0008-0000-0500-00005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350" name="Text Box 15">
          <a:extLst>
            <a:ext uri="{FF2B5EF4-FFF2-40B4-BE49-F238E27FC236}">
              <a16:creationId xmlns="" xmlns:a16="http://schemas.microsoft.com/office/drawing/2014/main" id="{00000000-0008-0000-0500-00005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351" name="Text Box 15">
          <a:extLst>
            <a:ext uri="{FF2B5EF4-FFF2-40B4-BE49-F238E27FC236}">
              <a16:creationId xmlns="" xmlns:a16="http://schemas.microsoft.com/office/drawing/2014/main" id="{00000000-0008-0000-0500-00005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352" name="Text Box 15">
          <a:extLst>
            <a:ext uri="{FF2B5EF4-FFF2-40B4-BE49-F238E27FC236}">
              <a16:creationId xmlns="" xmlns:a16="http://schemas.microsoft.com/office/drawing/2014/main" id="{00000000-0008-0000-0500-00006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353" name="Text Box 15">
          <a:extLst>
            <a:ext uri="{FF2B5EF4-FFF2-40B4-BE49-F238E27FC236}">
              <a16:creationId xmlns="" xmlns:a16="http://schemas.microsoft.com/office/drawing/2014/main" id="{00000000-0008-0000-0500-000061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354" name="Text Box 15">
          <a:extLst>
            <a:ext uri="{FF2B5EF4-FFF2-40B4-BE49-F238E27FC236}">
              <a16:creationId xmlns="" xmlns:a16="http://schemas.microsoft.com/office/drawing/2014/main" id="{00000000-0008-0000-0500-000062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355" name="Text Box 15">
          <a:extLst>
            <a:ext uri="{FF2B5EF4-FFF2-40B4-BE49-F238E27FC236}">
              <a16:creationId xmlns="" xmlns:a16="http://schemas.microsoft.com/office/drawing/2014/main" id="{00000000-0008-0000-0500-000063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356" name="Text Box 15">
          <a:extLst>
            <a:ext uri="{FF2B5EF4-FFF2-40B4-BE49-F238E27FC236}">
              <a16:creationId xmlns="" xmlns:a16="http://schemas.microsoft.com/office/drawing/2014/main" id="{00000000-0008-0000-0500-000064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357" name="Text Box 15">
          <a:extLst>
            <a:ext uri="{FF2B5EF4-FFF2-40B4-BE49-F238E27FC236}">
              <a16:creationId xmlns="" xmlns:a16="http://schemas.microsoft.com/office/drawing/2014/main" id="{00000000-0008-0000-0500-00006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358" name="Text Box 15">
          <a:extLst>
            <a:ext uri="{FF2B5EF4-FFF2-40B4-BE49-F238E27FC236}">
              <a16:creationId xmlns="" xmlns:a16="http://schemas.microsoft.com/office/drawing/2014/main" id="{00000000-0008-0000-0500-00006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359" name="Text Box 15">
          <a:extLst>
            <a:ext uri="{FF2B5EF4-FFF2-40B4-BE49-F238E27FC236}">
              <a16:creationId xmlns="" xmlns:a16="http://schemas.microsoft.com/office/drawing/2014/main" id="{00000000-0008-0000-0500-00006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360" name="Text Box 15">
          <a:extLst>
            <a:ext uri="{FF2B5EF4-FFF2-40B4-BE49-F238E27FC236}">
              <a16:creationId xmlns="" xmlns:a16="http://schemas.microsoft.com/office/drawing/2014/main" id="{00000000-0008-0000-0500-00006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361" name="Text Box 15">
          <a:extLst>
            <a:ext uri="{FF2B5EF4-FFF2-40B4-BE49-F238E27FC236}">
              <a16:creationId xmlns="" xmlns:a16="http://schemas.microsoft.com/office/drawing/2014/main" id="{00000000-0008-0000-0500-00006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362" name="Text Box 15">
          <a:extLst>
            <a:ext uri="{FF2B5EF4-FFF2-40B4-BE49-F238E27FC236}">
              <a16:creationId xmlns="" xmlns:a16="http://schemas.microsoft.com/office/drawing/2014/main" id="{00000000-0008-0000-0500-00006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363" name="Text Box 15">
          <a:extLst>
            <a:ext uri="{FF2B5EF4-FFF2-40B4-BE49-F238E27FC236}">
              <a16:creationId xmlns="" xmlns:a16="http://schemas.microsoft.com/office/drawing/2014/main" id="{00000000-0008-0000-0500-00006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364" name="Text Box 15">
          <a:extLst>
            <a:ext uri="{FF2B5EF4-FFF2-40B4-BE49-F238E27FC236}">
              <a16:creationId xmlns="" xmlns:a16="http://schemas.microsoft.com/office/drawing/2014/main" id="{00000000-0008-0000-0500-00006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365" name="Text Box 15">
          <a:extLst>
            <a:ext uri="{FF2B5EF4-FFF2-40B4-BE49-F238E27FC236}">
              <a16:creationId xmlns="" xmlns:a16="http://schemas.microsoft.com/office/drawing/2014/main" id="{00000000-0008-0000-0500-00006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366" name="Text Box 15">
          <a:extLst>
            <a:ext uri="{FF2B5EF4-FFF2-40B4-BE49-F238E27FC236}">
              <a16:creationId xmlns="" xmlns:a16="http://schemas.microsoft.com/office/drawing/2014/main" id="{00000000-0008-0000-0500-00006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367" name="Text Box 15">
          <a:extLst>
            <a:ext uri="{FF2B5EF4-FFF2-40B4-BE49-F238E27FC236}">
              <a16:creationId xmlns="" xmlns:a16="http://schemas.microsoft.com/office/drawing/2014/main" id="{00000000-0008-0000-0500-00006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368" name="Text Box 15">
          <a:extLst>
            <a:ext uri="{FF2B5EF4-FFF2-40B4-BE49-F238E27FC236}">
              <a16:creationId xmlns="" xmlns:a16="http://schemas.microsoft.com/office/drawing/2014/main" id="{00000000-0008-0000-0500-00007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369" name="Text Box 15">
          <a:extLst>
            <a:ext uri="{FF2B5EF4-FFF2-40B4-BE49-F238E27FC236}">
              <a16:creationId xmlns="" xmlns:a16="http://schemas.microsoft.com/office/drawing/2014/main" id="{00000000-0008-0000-0500-00007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370" name="Text Box 15">
          <a:extLst>
            <a:ext uri="{FF2B5EF4-FFF2-40B4-BE49-F238E27FC236}">
              <a16:creationId xmlns="" xmlns:a16="http://schemas.microsoft.com/office/drawing/2014/main" id="{00000000-0008-0000-0500-00007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371" name="Text Box 15">
          <a:extLst>
            <a:ext uri="{FF2B5EF4-FFF2-40B4-BE49-F238E27FC236}">
              <a16:creationId xmlns="" xmlns:a16="http://schemas.microsoft.com/office/drawing/2014/main" id="{00000000-0008-0000-0500-000073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372" name="Text Box 15">
          <a:extLst>
            <a:ext uri="{FF2B5EF4-FFF2-40B4-BE49-F238E27FC236}">
              <a16:creationId xmlns="" xmlns:a16="http://schemas.microsoft.com/office/drawing/2014/main" id="{00000000-0008-0000-0500-000074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373" name="Text Box 15">
          <a:extLst>
            <a:ext uri="{FF2B5EF4-FFF2-40B4-BE49-F238E27FC236}">
              <a16:creationId xmlns="" xmlns:a16="http://schemas.microsoft.com/office/drawing/2014/main" id="{00000000-0008-0000-0500-000075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374" name="Text Box 15">
          <a:extLst>
            <a:ext uri="{FF2B5EF4-FFF2-40B4-BE49-F238E27FC236}">
              <a16:creationId xmlns="" xmlns:a16="http://schemas.microsoft.com/office/drawing/2014/main" id="{00000000-0008-0000-0500-000076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375" name="Text Box 15">
          <a:extLst>
            <a:ext uri="{FF2B5EF4-FFF2-40B4-BE49-F238E27FC236}">
              <a16:creationId xmlns="" xmlns:a16="http://schemas.microsoft.com/office/drawing/2014/main" id="{00000000-0008-0000-0500-00007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376" name="Text Box 15">
          <a:extLst>
            <a:ext uri="{FF2B5EF4-FFF2-40B4-BE49-F238E27FC236}">
              <a16:creationId xmlns="" xmlns:a16="http://schemas.microsoft.com/office/drawing/2014/main" id="{00000000-0008-0000-0500-00007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377" name="Text Box 15">
          <a:extLst>
            <a:ext uri="{FF2B5EF4-FFF2-40B4-BE49-F238E27FC236}">
              <a16:creationId xmlns="" xmlns:a16="http://schemas.microsoft.com/office/drawing/2014/main" id="{00000000-0008-0000-0500-00007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378" name="Text Box 15">
          <a:extLst>
            <a:ext uri="{FF2B5EF4-FFF2-40B4-BE49-F238E27FC236}">
              <a16:creationId xmlns="" xmlns:a16="http://schemas.microsoft.com/office/drawing/2014/main" id="{00000000-0008-0000-0500-00007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379" name="Text Box 15">
          <a:extLst>
            <a:ext uri="{FF2B5EF4-FFF2-40B4-BE49-F238E27FC236}">
              <a16:creationId xmlns="" xmlns:a16="http://schemas.microsoft.com/office/drawing/2014/main" id="{00000000-0008-0000-0500-00007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380" name="Text Box 15">
          <a:extLst>
            <a:ext uri="{FF2B5EF4-FFF2-40B4-BE49-F238E27FC236}">
              <a16:creationId xmlns="" xmlns:a16="http://schemas.microsoft.com/office/drawing/2014/main" id="{00000000-0008-0000-0500-00007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381" name="Text Box 15">
          <a:extLst>
            <a:ext uri="{FF2B5EF4-FFF2-40B4-BE49-F238E27FC236}">
              <a16:creationId xmlns="" xmlns:a16="http://schemas.microsoft.com/office/drawing/2014/main" id="{00000000-0008-0000-0500-00007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382" name="Text Box 15">
          <a:extLst>
            <a:ext uri="{FF2B5EF4-FFF2-40B4-BE49-F238E27FC236}">
              <a16:creationId xmlns="" xmlns:a16="http://schemas.microsoft.com/office/drawing/2014/main" id="{00000000-0008-0000-0500-00007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383" name="Text Box 15">
          <a:extLst>
            <a:ext uri="{FF2B5EF4-FFF2-40B4-BE49-F238E27FC236}">
              <a16:creationId xmlns="" xmlns:a16="http://schemas.microsoft.com/office/drawing/2014/main" id="{00000000-0008-0000-0500-00007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384" name="Text Box 15">
          <a:extLst>
            <a:ext uri="{FF2B5EF4-FFF2-40B4-BE49-F238E27FC236}">
              <a16:creationId xmlns="" xmlns:a16="http://schemas.microsoft.com/office/drawing/2014/main" id="{00000000-0008-0000-0500-00008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385" name="Text Box 15">
          <a:extLst>
            <a:ext uri="{FF2B5EF4-FFF2-40B4-BE49-F238E27FC236}">
              <a16:creationId xmlns="" xmlns:a16="http://schemas.microsoft.com/office/drawing/2014/main" id="{00000000-0008-0000-0500-00008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386" name="Text Box 15">
          <a:extLst>
            <a:ext uri="{FF2B5EF4-FFF2-40B4-BE49-F238E27FC236}">
              <a16:creationId xmlns="" xmlns:a16="http://schemas.microsoft.com/office/drawing/2014/main" id="{00000000-0008-0000-0500-00008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387" name="Text Box 15">
          <a:extLst>
            <a:ext uri="{FF2B5EF4-FFF2-40B4-BE49-F238E27FC236}">
              <a16:creationId xmlns="" xmlns:a16="http://schemas.microsoft.com/office/drawing/2014/main" id="{00000000-0008-0000-0500-00008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388" name="Text Box 15">
          <a:extLst>
            <a:ext uri="{FF2B5EF4-FFF2-40B4-BE49-F238E27FC236}">
              <a16:creationId xmlns="" xmlns:a16="http://schemas.microsoft.com/office/drawing/2014/main" id="{00000000-0008-0000-0500-00008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389" name="Text Box 15">
          <a:extLst>
            <a:ext uri="{FF2B5EF4-FFF2-40B4-BE49-F238E27FC236}">
              <a16:creationId xmlns="" xmlns:a16="http://schemas.microsoft.com/office/drawing/2014/main" id="{00000000-0008-0000-0500-000085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390" name="Text Box 15">
          <a:extLst>
            <a:ext uri="{FF2B5EF4-FFF2-40B4-BE49-F238E27FC236}">
              <a16:creationId xmlns="" xmlns:a16="http://schemas.microsoft.com/office/drawing/2014/main" id="{00000000-0008-0000-0500-000086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391" name="Text Box 15">
          <a:extLst>
            <a:ext uri="{FF2B5EF4-FFF2-40B4-BE49-F238E27FC236}">
              <a16:creationId xmlns="" xmlns:a16="http://schemas.microsoft.com/office/drawing/2014/main" id="{00000000-0008-0000-0500-000087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392" name="Text Box 15">
          <a:extLst>
            <a:ext uri="{FF2B5EF4-FFF2-40B4-BE49-F238E27FC236}">
              <a16:creationId xmlns="" xmlns:a16="http://schemas.microsoft.com/office/drawing/2014/main" id="{00000000-0008-0000-0500-000088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393" name="Text Box 15">
          <a:extLst>
            <a:ext uri="{FF2B5EF4-FFF2-40B4-BE49-F238E27FC236}">
              <a16:creationId xmlns="" xmlns:a16="http://schemas.microsoft.com/office/drawing/2014/main" id="{00000000-0008-0000-0500-00008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394" name="Text Box 15">
          <a:extLst>
            <a:ext uri="{FF2B5EF4-FFF2-40B4-BE49-F238E27FC236}">
              <a16:creationId xmlns="" xmlns:a16="http://schemas.microsoft.com/office/drawing/2014/main" id="{00000000-0008-0000-0500-00008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395" name="Text Box 15">
          <a:extLst>
            <a:ext uri="{FF2B5EF4-FFF2-40B4-BE49-F238E27FC236}">
              <a16:creationId xmlns="" xmlns:a16="http://schemas.microsoft.com/office/drawing/2014/main" id="{00000000-0008-0000-0500-00008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396" name="Text Box 15">
          <a:extLst>
            <a:ext uri="{FF2B5EF4-FFF2-40B4-BE49-F238E27FC236}">
              <a16:creationId xmlns="" xmlns:a16="http://schemas.microsoft.com/office/drawing/2014/main" id="{00000000-0008-0000-0500-00008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397" name="Text Box 15">
          <a:extLst>
            <a:ext uri="{FF2B5EF4-FFF2-40B4-BE49-F238E27FC236}">
              <a16:creationId xmlns="" xmlns:a16="http://schemas.microsoft.com/office/drawing/2014/main" id="{00000000-0008-0000-0500-00008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398" name="Text Box 15">
          <a:extLst>
            <a:ext uri="{FF2B5EF4-FFF2-40B4-BE49-F238E27FC236}">
              <a16:creationId xmlns="" xmlns:a16="http://schemas.microsoft.com/office/drawing/2014/main" id="{00000000-0008-0000-0500-00008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399" name="Text Box 15">
          <a:extLst>
            <a:ext uri="{FF2B5EF4-FFF2-40B4-BE49-F238E27FC236}">
              <a16:creationId xmlns="" xmlns:a16="http://schemas.microsoft.com/office/drawing/2014/main" id="{00000000-0008-0000-0500-00008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400" name="Text Box 15">
          <a:extLst>
            <a:ext uri="{FF2B5EF4-FFF2-40B4-BE49-F238E27FC236}">
              <a16:creationId xmlns="" xmlns:a16="http://schemas.microsoft.com/office/drawing/2014/main" id="{00000000-0008-0000-0500-00009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401" name="Text Box 15">
          <a:extLst>
            <a:ext uri="{FF2B5EF4-FFF2-40B4-BE49-F238E27FC236}">
              <a16:creationId xmlns="" xmlns:a16="http://schemas.microsoft.com/office/drawing/2014/main" id="{00000000-0008-0000-0500-00009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402" name="Text Box 15">
          <a:extLst>
            <a:ext uri="{FF2B5EF4-FFF2-40B4-BE49-F238E27FC236}">
              <a16:creationId xmlns="" xmlns:a16="http://schemas.microsoft.com/office/drawing/2014/main" id="{00000000-0008-0000-0500-00009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403" name="Text Box 15">
          <a:extLst>
            <a:ext uri="{FF2B5EF4-FFF2-40B4-BE49-F238E27FC236}">
              <a16:creationId xmlns="" xmlns:a16="http://schemas.microsoft.com/office/drawing/2014/main" id="{00000000-0008-0000-0500-00009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404" name="Text Box 15">
          <a:extLst>
            <a:ext uri="{FF2B5EF4-FFF2-40B4-BE49-F238E27FC236}">
              <a16:creationId xmlns="" xmlns:a16="http://schemas.microsoft.com/office/drawing/2014/main" id="{00000000-0008-0000-0500-00009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405" name="Text Box 15">
          <a:extLst>
            <a:ext uri="{FF2B5EF4-FFF2-40B4-BE49-F238E27FC236}">
              <a16:creationId xmlns="" xmlns:a16="http://schemas.microsoft.com/office/drawing/2014/main" id="{00000000-0008-0000-0500-00009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406" name="Text Box 15">
          <a:extLst>
            <a:ext uri="{FF2B5EF4-FFF2-40B4-BE49-F238E27FC236}">
              <a16:creationId xmlns="" xmlns:a16="http://schemas.microsoft.com/office/drawing/2014/main" id="{00000000-0008-0000-0500-00009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407" name="Text Box 15">
          <a:extLst>
            <a:ext uri="{FF2B5EF4-FFF2-40B4-BE49-F238E27FC236}">
              <a16:creationId xmlns="" xmlns:a16="http://schemas.microsoft.com/office/drawing/2014/main" id="{00000000-0008-0000-0500-000097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408" name="Text Box 15">
          <a:extLst>
            <a:ext uri="{FF2B5EF4-FFF2-40B4-BE49-F238E27FC236}">
              <a16:creationId xmlns="" xmlns:a16="http://schemas.microsoft.com/office/drawing/2014/main" id="{00000000-0008-0000-0500-000098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409" name="Text Box 15">
          <a:extLst>
            <a:ext uri="{FF2B5EF4-FFF2-40B4-BE49-F238E27FC236}">
              <a16:creationId xmlns="" xmlns:a16="http://schemas.microsoft.com/office/drawing/2014/main" id="{00000000-0008-0000-0500-000099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410" name="Text Box 15">
          <a:extLst>
            <a:ext uri="{FF2B5EF4-FFF2-40B4-BE49-F238E27FC236}">
              <a16:creationId xmlns="" xmlns:a16="http://schemas.microsoft.com/office/drawing/2014/main" id="{00000000-0008-0000-0500-00009A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411" name="Text Box 15">
          <a:extLst>
            <a:ext uri="{FF2B5EF4-FFF2-40B4-BE49-F238E27FC236}">
              <a16:creationId xmlns="" xmlns:a16="http://schemas.microsoft.com/office/drawing/2014/main" id="{00000000-0008-0000-0500-00009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412" name="Text Box 15">
          <a:extLst>
            <a:ext uri="{FF2B5EF4-FFF2-40B4-BE49-F238E27FC236}">
              <a16:creationId xmlns="" xmlns:a16="http://schemas.microsoft.com/office/drawing/2014/main" id="{00000000-0008-0000-0500-00009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413" name="Text Box 15">
          <a:extLst>
            <a:ext uri="{FF2B5EF4-FFF2-40B4-BE49-F238E27FC236}">
              <a16:creationId xmlns="" xmlns:a16="http://schemas.microsoft.com/office/drawing/2014/main" id="{00000000-0008-0000-0500-00009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414" name="Text Box 15">
          <a:extLst>
            <a:ext uri="{FF2B5EF4-FFF2-40B4-BE49-F238E27FC236}">
              <a16:creationId xmlns="" xmlns:a16="http://schemas.microsoft.com/office/drawing/2014/main" id="{00000000-0008-0000-0500-00009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415" name="Text Box 15">
          <a:extLst>
            <a:ext uri="{FF2B5EF4-FFF2-40B4-BE49-F238E27FC236}">
              <a16:creationId xmlns="" xmlns:a16="http://schemas.microsoft.com/office/drawing/2014/main" id="{00000000-0008-0000-0500-00009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416" name="Text Box 15">
          <a:extLst>
            <a:ext uri="{FF2B5EF4-FFF2-40B4-BE49-F238E27FC236}">
              <a16:creationId xmlns="" xmlns:a16="http://schemas.microsoft.com/office/drawing/2014/main" id="{00000000-0008-0000-0500-0000A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417" name="Text Box 15">
          <a:extLst>
            <a:ext uri="{FF2B5EF4-FFF2-40B4-BE49-F238E27FC236}">
              <a16:creationId xmlns="" xmlns:a16="http://schemas.microsoft.com/office/drawing/2014/main" id="{00000000-0008-0000-0500-0000A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418" name="Text Box 15">
          <a:extLst>
            <a:ext uri="{FF2B5EF4-FFF2-40B4-BE49-F238E27FC236}">
              <a16:creationId xmlns="" xmlns:a16="http://schemas.microsoft.com/office/drawing/2014/main" id="{00000000-0008-0000-0500-0000A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419" name="Text Box 15">
          <a:extLst>
            <a:ext uri="{FF2B5EF4-FFF2-40B4-BE49-F238E27FC236}">
              <a16:creationId xmlns="" xmlns:a16="http://schemas.microsoft.com/office/drawing/2014/main" id="{00000000-0008-0000-0500-0000A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420" name="Text Box 15">
          <a:extLst>
            <a:ext uri="{FF2B5EF4-FFF2-40B4-BE49-F238E27FC236}">
              <a16:creationId xmlns="" xmlns:a16="http://schemas.microsoft.com/office/drawing/2014/main" id="{00000000-0008-0000-0500-0000A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421" name="Text Box 15">
          <a:extLst>
            <a:ext uri="{FF2B5EF4-FFF2-40B4-BE49-F238E27FC236}">
              <a16:creationId xmlns="" xmlns:a16="http://schemas.microsoft.com/office/drawing/2014/main" id="{00000000-0008-0000-0500-0000A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422" name="Text Box 15">
          <a:extLst>
            <a:ext uri="{FF2B5EF4-FFF2-40B4-BE49-F238E27FC236}">
              <a16:creationId xmlns="" xmlns:a16="http://schemas.microsoft.com/office/drawing/2014/main" id="{00000000-0008-0000-0500-0000A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423" name="Text Box 15">
          <a:extLst>
            <a:ext uri="{FF2B5EF4-FFF2-40B4-BE49-F238E27FC236}">
              <a16:creationId xmlns="" xmlns:a16="http://schemas.microsoft.com/office/drawing/2014/main" id="{00000000-0008-0000-0500-0000A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424" name="Text Box 15">
          <a:extLst>
            <a:ext uri="{FF2B5EF4-FFF2-40B4-BE49-F238E27FC236}">
              <a16:creationId xmlns="" xmlns:a16="http://schemas.microsoft.com/office/drawing/2014/main" id="{00000000-0008-0000-0500-0000A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425" name="Text Box 15">
          <a:extLst>
            <a:ext uri="{FF2B5EF4-FFF2-40B4-BE49-F238E27FC236}">
              <a16:creationId xmlns="" xmlns:a16="http://schemas.microsoft.com/office/drawing/2014/main" id="{00000000-0008-0000-0500-0000A9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426" name="Text Box 15">
          <a:extLst>
            <a:ext uri="{FF2B5EF4-FFF2-40B4-BE49-F238E27FC236}">
              <a16:creationId xmlns="" xmlns:a16="http://schemas.microsoft.com/office/drawing/2014/main" id="{00000000-0008-0000-0500-0000AA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427" name="Text Box 15">
          <a:extLst>
            <a:ext uri="{FF2B5EF4-FFF2-40B4-BE49-F238E27FC236}">
              <a16:creationId xmlns="" xmlns:a16="http://schemas.microsoft.com/office/drawing/2014/main" id="{00000000-0008-0000-0500-0000AB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428" name="Text Box 15">
          <a:extLst>
            <a:ext uri="{FF2B5EF4-FFF2-40B4-BE49-F238E27FC236}">
              <a16:creationId xmlns="" xmlns:a16="http://schemas.microsoft.com/office/drawing/2014/main" id="{00000000-0008-0000-0500-0000AC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429" name="Text Box 15">
          <a:extLst>
            <a:ext uri="{FF2B5EF4-FFF2-40B4-BE49-F238E27FC236}">
              <a16:creationId xmlns="" xmlns:a16="http://schemas.microsoft.com/office/drawing/2014/main" id="{00000000-0008-0000-0500-0000A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430" name="Text Box 15">
          <a:extLst>
            <a:ext uri="{FF2B5EF4-FFF2-40B4-BE49-F238E27FC236}">
              <a16:creationId xmlns="" xmlns:a16="http://schemas.microsoft.com/office/drawing/2014/main" id="{00000000-0008-0000-0500-0000A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431" name="Text Box 15">
          <a:extLst>
            <a:ext uri="{FF2B5EF4-FFF2-40B4-BE49-F238E27FC236}">
              <a16:creationId xmlns="" xmlns:a16="http://schemas.microsoft.com/office/drawing/2014/main" id="{00000000-0008-0000-0500-0000A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432" name="Text Box 15">
          <a:extLst>
            <a:ext uri="{FF2B5EF4-FFF2-40B4-BE49-F238E27FC236}">
              <a16:creationId xmlns="" xmlns:a16="http://schemas.microsoft.com/office/drawing/2014/main" id="{00000000-0008-0000-0500-0000B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433" name="Text Box 15">
          <a:extLst>
            <a:ext uri="{FF2B5EF4-FFF2-40B4-BE49-F238E27FC236}">
              <a16:creationId xmlns="" xmlns:a16="http://schemas.microsoft.com/office/drawing/2014/main" id="{00000000-0008-0000-0500-0000B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434" name="Text Box 15">
          <a:extLst>
            <a:ext uri="{FF2B5EF4-FFF2-40B4-BE49-F238E27FC236}">
              <a16:creationId xmlns="" xmlns:a16="http://schemas.microsoft.com/office/drawing/2014/main" id="{00000000-0008-0000-0500-0000B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435" name="Text Box 15">
          <a:extLst>
            <a:ext uri="{FF2B5EF4-FFF2-40B4-BE49-F238E27FC236}">
              <a16:creationId xmlns="" xmlns:a16="http://schemas.microsoft.com/office/drawing/2014/main" id="{00000000-0008-0000-0500-0000B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436" name="Text Box 15">
          <a:extLst>
            <a:ext uri="{FF2B5EF4-FFF2-40B4-BE49-F238E27FC236}">
              <a16:creationId xmlns="" xmlns:a16="http://schemas.microsoft.com/office/drawing/2014/main" id="{00000000-0008-0000-0500-0000B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437" name="Text Box 15">
          <a:extLst>
            <a:ext uri="{FF2B5EF4-FFF2-40B4-BE49-F238E27FC236}">
              <a16:creationId xmlns="" xmlns:a16="http://schemas.microsoft.com/office/drawing/2014/main" id="{00000000-0008-0000-0500-0000B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438" name="Text Box 15">
          <a:extLst>
            <a:ext uri="{FF2B5EF4-FFF2-40B4-BE49-F238E27FC236}">
              <a16:creationId xmlns="" xmlns:a16="http://schemas.microsoft.com/office/drawing/2014/main" id="{00000000-0008-0000-0500-0000B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439" name="Text Box 15">
          <a:extLst>
            <a:ext uri="{FF2B5EF4-FFF2-40B4-BE49-F238E27FC236}">
              <a16:creationId xmlns="" xmlns:a16="http://schemas.microsoft.com/office/drawing/2014/main" id="{00000000-0008-0000-0500-0000B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440" name="Text Box 15">
          <a:extLst>
            <a:ext uri="{FF2B5EF4-FFF2-40B4-BE49-F238E27FC236}">
              <a16:creationId xmlns="" xmlns:a16="http://schemas.microsoft.com/office/drawing/2014/main" id="{00000000-0008-0000-0500-0000B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441" name="Text Box 15">
          <a:extLst>
            <a:ext uri="{FF2B5EF4-FFF2-40B4-BE49-F238E27FC236}">
              <a16:creationId xmlns="" xmlns:a16="http://schemas.microsoft.com/office/drawing/2014/main" id="{00000000-0008-0000-0500-0000B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442" name="Text Box 15">
          <a:extLst>
            <a:ext uri="{FF2B5EF4-FFF2-40B4-BE49-F238E27FC236}">
              <a16:creationId xmlns="" xmlns:a16="http://schemas.microsoft.com/office/drawing/2014/main" id="{00000000-0008-0000-0500-0000B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443" name="Text Box 15">
          <a:extLst>
            <a:ext uri="{FF2B5EF4-FFF2-40B4-BE49-F238E27FC236}">
              <a16:creationId xmlns="" xmlns:a16="http://schemas.microsoft.com/office/drawing/2014/main" id="{00000000-0008-0000-0500-0000BB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444" name="Text Box 15">
          <a:extLst>
            <a:ext uri="{FF2B5EF4-FFF2-40B4-BE49-F238E27FC236}">
              <a16:creationId xmlns="" xmlns:a16="http://schemas.microsoft.com/office/drawing/2014/main" id="{00000000-0008-0000-0500-0000BC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445" name="Text Box 15">
          <a:extLst>
            <a:ext uri="{FF2B5EF4-FFF2-40B4-BE49-F238E27FC236}">
              <a16:creationId xmlns="" xmlns:a16="http://schemas.microsoft.com/office/drawing/2014/main" id="{00000000-0008-0000-0500-0000BD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446" name="Text Box 15">
          <a:extLst>
            <a:ext uri="{FF2B5EF4-FFF2-40B4-BE49-F238E27FC236}">
              <a16:creationId xmlns="" xmlns:a16="http://schemas.microsoft.com/office/drawing/2014/main" id="{00000000-0008-0000-0500-0000BE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447" name="Text Box 15">
          <a:extLst>
            <a:ext uri="{FF2B5EF4-FFF2-40B4-BE49-F238E27FC236}">
              <a16:creationId xmlns="" xmlns:a16="http://schemas.microsoft.com/office/drawing/2014/main" id="{00000000-0008-0000-0500-0000B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448" name="Text Box 15">
          <a:extLst>
            <a:ext uri="{FF2B5EF4-FFF2-40B4-BE49-F238E27FC236}">
              <a16:creationId xmlns="" xmlns:a16="http://schemas.microsoft.com/office/drawing/2014/main" id="{00000000-0008-0000-0500-0000C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449" name="Text Box 15">
          <a:extLst>
            <a:ext uri="{FF2B5EF4-FFF2-40B4-BE49-F238E27FC236}">
              <a16:creationId xmlns="" xmlns:a16="http://schemas.microsoft.com/office/drawing/2014/main" id="{00000000-0008-0000-0500-0000C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450" name="Text Box 15">
          <a:extLst>
            <a:ext uri="{FF2B5EF4-FFF2-40B4-BE49-F238E27FC236}">
              <a16:creationId xmlns="" xmlns:a16="http://schemas.microsoft.com/office/drawing/2014/main" id="{00000000-0008-0000-0500-0000C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451" name="Text Box 15">
          <a:extLst>
            <a:ext uri="{FF2B5EF4-FFF2-40B4-BE49-F238E27FC236}">
              <a16:creationId xmlns="" xmlns:a16="http://schemas.microsoft.com/office/drawing/2014/main" id="{00000000-0008-0000-0500-0000C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452" name="Text Box 15">
          <a:extLst>
            <a:ext uri="{FF2B5EF4-FFF2-40B4-BE49-F238E27FC236}">
              <a16:creationId xmlns="" xmlns:a16="http://schemas.microsoft.com/office/drawing/2014/main" id="{00000000-0008-0000-0500-0000C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453" name="Text Box 15">
          <a:extLst>
            <a:ext uri="{FF2B5EF4-FFF2-40B4-BE49-F238E27FC236}">
              <a16:creationId xmlns="" xmlns:a16="http://schemas.microsoft.com/office/drawing/2014/main" id="{00000000-0008-0000-0500-0000C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454" name="Text Box 15">
          <a:extLst>
            <a:ext uri="{FF2B5EF4-FFF2-40B4-BE49-F238E27FC236}">
              <a16:creationId xmlns="" xmlns:a16="http://schemas.microsoft.com/office/drawing/2014/main" id="{00000000-0008-0000-0500-0000C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455" name="Text Box 15">
          <a:extLst>
            <a:ext uri="{FF2B5EF4-FFF2-40B4-BE49-F238E27FC236}">
              <a16:creationId xmlns="" xmlns:a16="http://schemas.microsoft.com/office/drawing/2014/main" id="{00000000-0008-0000-0500-0000C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456" name="Text Box 15">
          <a:extLst>
            <a:ext uri="{FF2B5EF4-FFF2-40B4-BE49-F238E27FC236}">
              <a16:creationId xmlns="" xmlns:a16="http://schemas.microsoft.com/office/drawing/2014/main" id="{00000000-0008-0000-0500-0000C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457" name="Text Box 15">
          <a:extLst>
            <a:ext uri="{FF2B5EF4-FFF2-40B4-BE49-F238E27FC236}">
              <a16:creationId xmlns="" xmlns:a16="http://schemas.microsoft.com/office/drawing/2014/main" id="{00000000-0008-0000-0500-0000C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458" name="Text Box 15">
          <a:extLst>
            <a:ext uri="{FF2B5EF4-FFF2-40B4-BE49-F238E27FC236}">
              <a16:creationId xmlns="" xmlns:a16="http://schemas.microsoft.com/office/drawing/2014/main" id="{00000000-0008-0000-0500-0000C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459" name="Text Box 15">
          <a:extLst>
            <a:ext uri="{FF2B5EF4-FFF2-40B4-BE49-F238E27FC236}">
              <a16:creationId xmlns="" xmlns:a16="http://schemas.microsoft.com/office/drawing/2014/main" id="{00000000-0008-0000-0500-0000C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460" name="Text Box 15">
          <a:extLst>
            <a:ext uri="{FF2B5EF4-FFF2-40B4-BE49-F238E27FC236}">
              <a16:creationId xmlns="" xmlns:a16="http://schemas.microsoft.com/office/drawing/2014/main" id="{00000000-0008-0000-0500-0000C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461" name="Text Box 15">
          <a:extLst>
            <a:ext uri="{FF2B5EF4-FFF2-40B4-BE49-F238E27FC236}">
              <a16:creationId xmlns="" xmlns:a16="http://schemas.microsoft.com/office/drawing/2014/main" id="{00000000-0008-0000-0500-0000CD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462" name="Text Box 15">
          <a:extLst>
            <a:ext uri="{FF2B5EF4-FFF2-40B4-BE49-F238E27FC236}">
              <a16:creationId xmlns="" xmlns:a16="http://schemas.microsoft.com/office/drawing/2014/main" id="{00000000-0008-0000-0500-0000CE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463" name="Text Box 15">
          <a:extLst>
            <a:ext uri="{FF2B5EF4-FFF2-40B4-BE49-F238E27FC236}">
              <a16:creationId xmlns="" xmlns:a16="http://schemas.microsoft.com/office/drawing/2014/main" id="{00000000-0008-0000-0500-0000CF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464" name="Text Box 15">
          <a:extLst>
            <a:ext uri="{FF2B5EF4-FFF2-40B4-BE49-F238E27FC236}">
              <a16:creationId xmlns="" xmlns:a16="http://schemas.microsoft.com/office/drawing/2014/main" id="{00000000-0008-0000-0500-0000D0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465" name="Text Box 15">
          <a:extLst>
            <a:ext uri="{FF2B5EF4-FFF2-40B4-BE49-F238E27FC236}">
              <a16:creationId xmlns="" xmlns:a16="http://schemas.microsoft.com/office/drawing/2014/main" id="{00000000-0008-0000-0500-0000D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466" name="Text Box 15">
          <a:extLst>
            <a:ext uri="{FF2B5EF4-FFF2-40B4-BE49-F238E27FC236}">
              <a16:creationId xmlns="" xmlns:a16="http://schemas.microsoft.com/office/drawing/2014/main" id="{00000000-0008-0000-0500-0000D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467" name="Text Box 15">
          <a:extLst>
            <a:ext uri="{FF2B5EF4-FFF2-40B4-BE49-F238E27FC236}">
              <a16:creationId xmlns="" xmlns:a16="http://schemas.microsoft.com/office/drawing/2014/main" id="{00000000-0008-0000-0500-0000D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468" name="Text Box 15">
          <a:extLst>
            <a:ext uri="{FF2B5EF4-FFF2-40B4-BE49-F238E27FC236}">
              <a16:creationId xmlns="" xmlns:a16="http://schemas.microsoft.com/office/drawing/2014/main" id="{00000000-0008-0000-0500-0000D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469" name="Text Box 15">
          <a:extLst>
            <a:ext uri="{FF2B5EF4-FFF2-40B4-BE49-F238E27FC236}">
              <a16:creationId xmlns="" xmlns:a16="http://schemas.microsoft.com/office/drawing/2014/main" id="{00000000-0008-0000-0500-0000D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470" name="Text Box 15">
          <a:extLst>
            <a:ext uri="{FF2B5EF4-FFF2-40B4-BE49-F238E27FC236}">
              <a16:creationId xmlns="" xmlns:a16="http://schemas.microsoft.com/office/drawing/2014/main" id="{00000000-0008-0000-0500-0000D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471" name="Text Box 15">
          <a:extLst>
            <a:ext uri="{FF2B5EF4-FFF2-40B4-BE49-F238E27FC236}">
              <a16:creationId xmlns="" xmlns:a16="http://schemas.microsoft.com/office/drawing/2014/main" id="{00000000-0008-0000-0500-0000D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472" name="Text Box 15">
          <a:extLst>
            <a:ext uri="{FF2B5EF4-FFF2-40B4-BE49-F238E27FC236}">
              <a16:creationId xmlns="" xmlns:a16="http://schemas.microsoft.com/office/drawing/2014/main" id="{00000000-0008-0000-0500-0000D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473" name="Text Box 15">
          <a:extLst>
            <a:ext uri="{FF2B5EF4-FFF2-40B4-BE49-F238E27FC236}">
              <a16:creationId xmlns="" xmlns:a16="http://schemas.microsoft.com/office/drawing/2014/main" id="{00000000-0008-0000-0500-0000D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474" name="Text Box 15">
          <a:extLst>
            <a:ext uri="{FF2B5EF4-FFF2-40B4-BE49-F238E27FC236}">
              <a16:creationId xmlns="" xmlns:a16="http://schemas.microsoft.com/office/drawing/2014/main" id="{00000000-0008-0000-0500-0000D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475" name="Text Box 15">
          <a:extLst>
            <a:ext uri="{FF2B5EF4-FFF2-40B4-BE49-F238E27FC236}">
              <a16:creationId xmlns="" xmlns:a16="http://schemas.microsoft.com/office/drawing/2014/main" id="{00000000-0008-0000-0500-0000D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476" name="Text Box 15">
          <a:extLst>
            <a:ext uri="{FF2B5EF4-FFF2-40B4-BE49-F238E27FC236}">
              <a16:creationId xmlns="" xmlns:a16="http://schemas.microsoft.com/office/drawing/2014/main" id="{00000000-0008-0000-0500-0000D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477" name="Text Box 15">
          <a:extLst>
            <a:ext uri="{FF2B5EF4-FFF2-40B4-BE49-F238E27FC236}">
              <a16:creationId xmlns="" xmlns:a16="http://schemas.microsoft.com/office/drawing/2014/main" id="{00000000-0008-0000-0500-0000D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478" name="Text Box 15">
          <a:extLst>
            <a:ext uri="{FF2B5EF4-FFF2-40B4-BE49-F238E27FC236}">
              <a16:creationId xmlns="" xmlns:a16="http://schemas.microsoft.com/office/drawing/2014/main" id="{00000000-0008-0000-0500-0000D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479" name="Text Box 15">
          <a:extLst>
            <a:ext uri="{FF2B5EF4-FFF2-40B4-BE49-F238E27FC236}">
              <a16:creationId xmlns="" xmlns:a16="http://schemas.microsoft.com/office/drawing/2014/main" id="{00000000-0008-0000-0500-0000DF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480" name="Text Box 15">
          <a:extLst>
            <a:ext uri="{FF2B5EF4-FFF2-40B4-BE49-F238E27FC236}">
              <a16:creationId xmlns="" xmlns:a16="http://schemas.microsoft.com/office/drawing/2014/main" id="{00000000-0008-0000-0500-0000E0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481" name="Text Box 15">
          <a:extLst>
            <a:ext uri="{FF2B5EF4-FFF2-40B4-BE49-F238E27FC236}">
              <a16:creationId xmlns="" xmlns:a16="http://schemas.microsoft.com/office/drawing/2014/main" id="{00000000-0008-0000-0500-0000E1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482" name="Text Box 15">
          <a:extLst>
            <a:ext uri="{FF2B5EF4-FFF2-40B4-BE49-F238E27FC236}">
              <a16:creationId xmlns="" xmlns:a16="http://schemas.microsoft.com/office/drawing/2014/main" id="{00000000-0008-0000-0500-0000E2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483" name="Text Box 15">
          <a:extLst>
            <a:ext uri="{FF2B5EF4-FFF2-40B4-BE49-F238E27FC236}">
              <a16:creationId xmlns="" xmlns:a16="http://schemas.microsoft.com/office/drawing/2014/main" id="{00000000-0008-0000-0500-0000E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484" name="Text Box 15">
          <a:extLst>
            <a:ext uri="{FF2B5EF4-FFF2-40B4-BE49-F238E27FC236}">
              <a16:creationId xmlns="" xmlns:a16="http://schemas.microsoft.com/office/drawing/2014/main" id="{00000000-0008-0000-0500-0000E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485" name="Text Box 15">
          <a:extLst>
            <a:ext uri="{FF2B5EF4-FFF2-40B4-BE49-F238E27FC236}">
              <a16:creationId xmlns="" xmlns:a16="http://schemas.microsoft.com/office/drawing/2014/main" id="{00000000-0008-0000-0500-0000E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486" name="Text Box 15">
          <a:extLst>
            <a:ext uri="{FF2B5EF4-FFF2-40B4-BE49-F238E27FC236}">
              <a16:creationId xmlns="" xmlns:a16="http://schemas.microsoft.com/office/drawing/2014/main" id="{00000000-0008-0000-0500-0000E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487" name="Text Box 15">
          <a:extLst>
            <a:ext uri="{FF2B5EF4-FFF2-40B4-BE49-F238E27FC236}">
              <a16:creationId xmlns="" xmlns:a16="http://schemas.microsoft.com/office/drawing/2014/main" id="{00000000-0008-0000-0500-0000E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488" name="Text Box 15">
          <a:extLst>
            <a:ext uri="{FF2B5EF4-FFF2-40B4-BE49-F238E27FC236}">
              <a16:creationId xmlns="" xmlns:a16="http://schemas.microsoft.com/office/drawing/2014/main" id="{00000000-0008-0000-0500-0000E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489" name="Text Box 15">
          <a:extLst>
            <a:ext uri="{FF2B5EF4-FFF2-40B4-BE49-F238E27FC236}">
              <a16:creationId xmlns="" xmlns:a16="http://schemas.microsoft.com/office/drawing/2014/main" id="{00000000-0008-0000-0500-0000E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490" name="Text Box 15">
          <a:extLst>
            <a:ext uri="{FF2B5EF4-FFF2-40B4-BE49-F238E27FC236}">
              <a16:creationId xmlns="" xmlns:a16="http://schemas.microsoft.com/office/drawing/2014/main" id="{00000000-0008-0000-0500-0000E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491" name="Text Box 15">
          <a:extLst>
            <a:ext uri="{FF2B5EF4-FFF2-40B4-BE49-F238E27FC236}">
              <a16:creationId xmlns="" xmlns:a16="http://schemas.microsoft.com/office/drawing/2014/main" id="{00000000-0008-0000-0500-0000E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492" name="Text Box 15">
          <a:extLst>
            <a:ext uri="{FF2B5EF4-FFF2-40B4-BE49-F238E27FC236}">
              <a16:creationId xmlns="" xmlns:a16="http://schemas.microsoft.com/office/drawing/2014/main" id="{00000000-0008-0000-0500-0000E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493" name="Text Box 15">
          <a:extLst>
            <a:ext uri="{FF2B5EF4-FFF2-40B4-BE49-F238E27FC236}">
              <a16:creationId xmlns="" xmlns:a16="http://schemas.microsoft.com/office/drawing/2014/main" id="{00000000-0008-0000-0500-0000E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494" name="Text Box 15">
          <a:extLst>
            <a:ext uri="{FF2B5EF4-FFF2-40B4-BE49-F238E27FC236}">
              <a16:creationId xmlns="" xmlns:a16="http://schemas.microsoft.com/office/drawing/2014/main" id="{00000000-0008-0000-0500-0000E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495" name="Text Box 15">
          <a:extLst>
            <a:ext uri="{FF2B5EF4-FFF2-40B4-BE49-F238E27FC236}">
              <a16:creationId xmlns="" xmlns:a16="http://schemas.microsoft.com/office/drawing/2014/main" id="{00000000-0008-0000-0500-0000E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496" name="Text Box 15">
          <a:extLst>
            <a:ext uri="{FF2B5EF4-FFF2-40B4-BE49-F238E27FC236}">
              <a16:creationId xmlns="" xmlns:a16="http://schemas.microsoft.com/office/drawing/2014/main" id="{00000000-0008-0000-0500-0000F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497" name="Text Box 15">
          <a:extLst>
            <a:ext uri="{FF2B5EF4-FFF2-40B4-BE49-F238E27FC236}">
              <a16:creationId xmlns="" xmlns:a16="http://schemas.microsoft.com/office/drawing/2014/main" id="{00000000-0008-0000-0500-0000F1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498" name="Text Box 15">
          <a:extLst>
            <a:ext uri="{FF2B5EF4-FFF2-40B4-BE49-F238E27FC236}">
              <a16:creationId xmlns="" xmlns:a16="http://schemas.microsoft.com/office/drawing/2014/main" id="{00000000-0008-0000-0500-0000F2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499" name="Text Box 15">
          <a:extLst>
            <a:ext uri="{FF2B5EF4-FFF2-40B4-BE49-F238E27FC236}">
              <a16:creationId xmlns="" xmlns:a16="http://schemas.microsoft.com/office/drawing/2014/main" id="{00000000-0008-0000-0500-0000F3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500" name="Text Box 15">
          <a:extLst>
            <a:ext uri="{FF2B5EF4-FFF2-40B4-BE49-F238E27FC236}">
              <a16:creationId xmlns="" xmlns:a16="http://schemas.microsoft.com/office/drawing/2014/main" id="{00000000-0008-0000-0500-0000F4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501" name="Text Box 15">
          <a:extLst>
            <a:ext uri="{FF2B5EF4-FFF2-40B4-BE49-F238E27FC236}">
              <a16:creationId xmlns="" xmlns:a16="http://schemas.microsoft.com/office/drawing/2014/main" id="{00000000-0008-0000-0500-0000F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502" name="Text Box 15">
          <a:extLst>
            <a:ext uri="{FF2B5EF4-FFF2-40B4-BE49-F238E27FC236}">
              <a16:creationId xmlns="" xmlns:a16="http://schemas.microsoft.com/office/drawing/2014/main" id="{00000000-0008-0000-0500-0000F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503" name="Text Box 15">
          <a:extLst>
            <a:ext uri="{FF2B5EF4-FFF2-40B4-BE49-F238E27FC236}">
              <a16:creationId xmlns="" xmlns:a16="http://schemas.microsoft.com/office/drawing/2014/main" id="{00000000-0008-0000-0500-0000F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504" name="Text Box 15">
          <a:extLst>
            <a:ext uri="{FF2B5EF4-FFF2-40B4-BE49-F238E27FC236}">
              <a16:creationId xmlns="" xmlns:a16="http://schemas.microsoft.com/office/drawing/2014/main" id="{00000000-0008-0000-0500-0000F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505" name="Text Box 15">
          <a:extLst>
            <a:ext uri="{FF2B5EF4-FFF2-40B4-BE49-F238E27FC236}">
              <a16:creationId xmlns="" xmlns:a16="http://schemas.microsoft.com/office/drawing/2014/main" id="{00000000-0008-0000-0500-0000F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506" name="Text Box 15">
          <a:extLst>
            <a:ext uri="{FF2B5EF4-FFF2-40B4-BE49-F238E27FC236}">
              <a16:creationId xmlns="" xmlns:a16="http://schemas.microsoft.com/office/drawing/2014/main" id="{00000000-0008-0000-0500-0000F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507" name="Text Box 15">
          <a:extLst>
            <a:ext uri="{FF2B5EF4-FFF2-40B4-BE49-F238E27FC236}">
              <a16:creationId xmlns="" xmlns:a16="http://schemas.microsoft.com/office/drawing/2014/main" id="{00000000-0008-0000-0500-0000F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508" name="Text Box 15">
          <a:extLst>
            <a:ext uri="{FF2B5EF4-FFF2-40B4-BE49-F238E27FC236}">
              <a16:creationId xmlns="" xmlns:a16="http://schemas.microsoft.com/office/drawing/2014/main" id="{00000000-0008-0000-0500-0000F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509" name="Text Box 15">
          <a:extLst>
            <a:ext uri="{FF2B5EF4-FFF2-40B4-BE49-F238E27FC236}">
              <a16:creationId xmlns="" xmlns:a16="http://schemas.microsoft.com/office/drawing/2014/main" id="{00000000-0008-0000-0500-0000F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510" name="Text Box 15">
          <a:extLst>
            <a:ext uri="{FF2B5EF4-FFF2-40B4-BE49-F238E27FC236}">
              <a16:creationId xmlns="" xmlns:a16="http://schemas.microsoft.com/office/drawing/2014/main" id="{00000000-0008-0000-0500-0000F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511" name="Text Box 15">
          <a:extLst>
            <a:ext uri="{FF2B5EF4-FFF2-40B4-BE49-F238E27FC236}">
              <a16:creationId xmlns="" xmlns:a16="http://schemas.microsoft.com/office/drawing/2014/main" id="{00000000-0008-0000-0500-0000F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512" name="Text Box 15">
          <a:extLst>
            <a:ext uri="{FF2B5EF4-FFF2-40B4-BE49-F238E27FC236}">
              <a16:creationId xmlns="" xmlns:a16="http://schemas.microsoft.com/office/drawing/2014/main" id="{00000000-0008-0000-0500-00000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513" name="Text Box 15">
          <a:extLst>
            <a:ext uri="{FF2B5EF4-FFF2-40B4-BE49-F238E27FC236}">
              <a16:creationId xmlns="" xmlns:a16="http://schemas.microsoft.com/office/drawing/2014/main" id="{00000000-0008-0000-0500-00000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514" name="Text Box 15">
          <a:extLst>
            <a:ext uri="{FF2B5EF4-FFF2-40B4-BE49-F238E27FC236}">
              <a16:creationId xmlns="" xmlns:a16="http://schemas.microsoft.com/office/drawing/2014/main" id="{00000000-0008-0000-0500-00000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515" name="Text Box 15">
          <a:extLst>
            <a:ext uri="{FF2B5EF4-FFF2-40B4-BE49-F238E27FC236}">
              <a16:creationId xmlns="" xmlns:a16="http://schemas.microsoft.com/office/drawing/2014/main" id="{00000000-0008-0000-0500-000003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516" name="Text Box 15">
          <a:extLst>
            <a:ext uri="{FF2B5EF4-FFF2-40B4-BE49-F238E27FC236}">
              <a16:creationId xmlns="" xmlns:a16="http://schemas.microsoft.com/office/drawing/2014/main" id="{00000000-0008-0000-0500-000004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517" name="Text Box 15">
          <a:extLst>
            <a:ext uri="{FF2B5EF4-FFF2-40B4-BE49-F238E27FC236}">
              <a16:creationId xmlns="" xmlns:a16="http://schemas.microsoft.com/office/drawing/2014/main" id="{00000000-0008-0000-0500-000005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518" name="Text Box 15">
          <a:extLst>
            <a:ext uri="{FF2B5EF4-FFF2-40B4-BE49-F238E27FC236}">
              <a16:creationId xmlns="" xmlns:a16="http://schemas.microsoft.com/office/drawing/2014/main" id="{00000000-0008-0000-0500-000006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519" name="Text Box 15">
          <a:extLst>
            <a:ext uri="{FF2B5EF4-FFF2-40B4-BE49-F238E27FC236}">
              <a16:creationId xmlns="" xmlns:a16="http://schemas.microsoft.com/office/drawing/2014/main" id="{00000000-0008-0000-0500-00000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520" name="Text Box 15">
          <a:extLst>
            <a:ext uri="{FF2B5EF4-FFF2-40B4-BE49-F238E27FC236}">
              <a16:creationId xmlns="" xmlns:a16="http://schemas.microsoft.com/office/drawing/2014/main" id="{00000000-0008-0000-0500-00000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521" name="Text Box 15">
          <a:extLst>
            <a:ext uri="{FF2B5EF4-FFF2-40B4-BE49-F238E27FC236}">
              <a16:creationId xmlns="" xmlns:a16="http://schemas.microsoft.com/office/drawing/2014/main" id="{00000000-0008-0000-0500-00000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522" name="Text Box 15">
          <a:extLst>
            <a:ext uri="{FF2B5EF4-FFF2-40B4-BE49-F238E27FC236}">
              <a16:creationId xmlns="" xmlns:a16="http://schemas.microsoft.com/office/drawing/2014/main" id="{00000000-0008-0000-0500-00000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523" name="Text Box 15">
          <a:extLst>
            <a:ext uri="{FF2B5EF4-FFF2-40B4-BE49-F238E27FC236}">
              <a16:creationId xmlns="" xmlns:a16="http://schemas.microsoft.com/office/drawing/2014/main" id="{00000000-0008-0000-0500-00000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524" name="Text Box 15">
          <a:extLst>
            <a:ext uri="{FF2B5EF4-FFF2-40B4-BE49-F238E27FC236}">
              <a16:creationId xmlns="" xmlns:a16="http://schemas.microsoft.com/office/drawing/2014/main" id="{00000000-0008-0000-0500-00000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525" name="Text Box 15">
          <a:extLst>
            <a:ext uri="{FF2B5EF4-FFF2-40B4-BE49-F238E27FC236}">
              <a16:creationId xmlns="" xmlns:a16="http://schemas.microsoft.com/office/drawing/2014/main" id="{00000000-0008-0000-0500-00000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526" name="Text Box 15">
          <a:extLst>
            <a:ext uri="{FF2B5EF4-FFF2-40B4-BE49-F238E27FC236}">
              <a16:creationId xmlns="" xmlns:a16="http://schemas.microsoft.com/office/drawing/2014/main" id="{00000000-0008-0000-0500-00000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527" name="Text Box 15">
          <a:extLst>
            <a:ext uri="{FF2B5EF4-FFF2-40B4-BE49-F238E27FC236}">
              <a16:creationId xmlns="" xmlns:a16="http://schemas.microsoft.com/office/drawing/2014/main" id="{00000000-0008-0000-0500-00000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528" name="Text Box 15">
          <a:extLst>
            <a:ext uri="{FF2B5EF4-FFF2-40B4-BE49-F238E27FC236}">
              <a16:creationId xmlns="" xmlns:a16="http://schemas.microsoft.com/office/drawing/2014/main" id="{00000000-0008-0000-0500-00001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529" name="Text Box 15">
          <a:extLst>
            <a:ext uri="{FF2B5EF4-FFF2-40B4-BE49-F238E27FC236}">
              <a16:creationId xmlns="" xmlns:a16="http://schemas.microsoft.com/office/drawing/2014/main" id="{00000000-0008-0000-0500-00001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530" name="Text Box 15">
          <a:extLst>
            <a:ext uri="{FF2B5EF4-FFF2-40B4-BE49-F238E27FC236}">
              <a16:creationId xmlns="" xmlns:a16="http://schemas.microsoft.com/office/drawing/2014/main" id="{00000000-0008-0000-0500-00001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531" name="Text Box 15">
          <a:extLst>
            <a:ext uri="{FF2B5EF4-FFF2-40B4-BE49-F238E27FC236}">
              <a16:creationId xmlns="" xmlns:a16="http://schemas.microsoft.com/office/drawing/2014/main" id="{00000000-0008-0000-0500-00001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532" name="Text Box 15">
          <a:extLst>
            <a:ext uri="{FF2B5EF4-FFF2-40B4-BE49-F238E27FC236}">
              <a16:creationId xmlns="" xmlns:a16="http://schemas.microsoft.com/office/drawing/2014/main" id="{00000000-0008-0000-0500-00001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533" name="Text Box 15">
          <a:extLst>
            <a:ext uri="{FF2B5EF4-FFF2-40B4-BE49-F238E27FC236}">
              <a16:creationId xmlns="" xmlns:a16="http://schemas.microsoft.com/office/drawing/2014/main" id="{00000000-0008-0000-0500-000015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534" name="Text Box 15">
          <a:extLst>
            <a:ext uri="{FF2B5EF4-FFF2-40B4-BE49-F238E27FC236}">
              <a16:creationId xmlns="" xmlns:a16="http://schemas.microsoft.com/office/drawing/2014/main" id="{00000000-0008-0000-0500-000016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535" name="Text Box 15">
          <a:extLst>
            <a:ext uri="{FF2B5EF4-FFF2-40B4-BE49-F238E27FC236}">
              <a16:creationId xmlns="" xmlns:a16="http://schemas.microsoft.com/office/drawing/2014/main" id="{00000000-0008-0000-0500-000017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536" name="Text Box 15">
          <a:extLst>
            <a:ext uri="{FF2B5EF4-FFF2-40B4-BE49-F238E27FC236}">
              <a16:creationId xmlns="" xmlns:a16="http://schemas.microsoft.com/office/drawing/2014/main" id="{00000000-0008-0000-0500-000018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537" name="Text Box 15">
          <a:extLst>
            <a:ext uri="{FF2B5EF4-FFF2-40B4-BE49-F238E27FC236}">
              <a16:creationId xmlns="" xmlns:a16="http://schemas.microsoft.com/office/drawing/2014/main" id="{00000000-0008-0000-0500-00001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538" name="Text Box 15">
          <a:extLst>
            <a:ext uri="{FF2B5EF4-FFF2-40B4-BE49-F238E27FC236}">
              <a16:creationId xmlns="" xmlns:a16="http://schemas.microsoft.com/office/drawing/2014/main" id="{00000000-0008-0000-0500-00001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539" name="Text Box 15">
          <a:extLst>
            <a:ext uri="{FF2B5EF4-FFF2-40B4-BE49-F238E27FC236}">
              <a16:creationId xmlns="" xmlns:a16="http://schemas.microsoft.com/office/drawing/2014/main" id="{00000000-0008-0000-0500-00001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540" name="Text Box 15">
          <a:extLst>
            <a:ext uri="{FF2B5EF4-FFF2-40B4-BE49-F238E27FC236}">
              <a16:creationId xmlns="" xmlns:a16="http://schemas.microsoft.com/office/drawing/2014/main" id="{00000000-0008-0000-0500-00001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541" name="Text Box 15">
          <a:extLst>
            <a:ext uri="{FF2B5EF4-FFF2-40B4-BE49-F238E27FC236}">
              <a16:creationId xmlns="" xmlns:a16="http://schemas.microsoft.com/office/drawing/2014/main" id="{00000000-0008-0000-0500-00001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542" name="Text Box 15">
          <a:extLst>
            <a:ext uri="{FF2B5EF4-FFF2-40B4-BE49-F238E27FC236}">
              <a16:creationId xmlns="" xmlns:a16="http://schemas.microsoft.com/office/drawing/2014/main" id="{00000000-0008-0000-0500-00001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543" name="Text Box 15">
          <a:extLst>
            <a:ext uri="{FF2B5EF4-FFF2-40B4-BE49-F238E27FC236}">
              <a16:creationId xmlns="" xmlns:a16="http://schemas.microsoft.com/office/drawing/2014/main" id="{00000000-0008-0000-0500-00001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544" name="Text Box 15">
          <a:extLst>
            <a:ext uri="{FF2B5EF4-FFF2-40B4-BE49-F238E27FC236}">
              <a16:creationId xmlns="" xmlns:a16="http://schemas.microsoft.com/office/drawing/2014/main" id="{00000000-0008-0000-0500-00002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545" name="Text Box 15">
          <a:extLst>
            <a:ext uri="{FF2B5EF4-FFF2-40B4-BE49-F238E27FC236}">
              <a16:creationId xmlns="" xmlns:a16="http://schemas.microsoft.com/office/drawing/2014/main" id="{00000000-0008-0000-0500-00002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546" name="Text Box 15">
          <a:extLst>
            <a:ext uri="{FF2B5EF4-FFF2-40B4-BE49-F238E27FC236}">
              <a16:creationId xmlns="" xmlns:a16="http://schemas.microsoft.com/office/drawing/2014/main" id="{00000000-0008-0000-0500-00002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547" name="Text Box 15">
          <a:extLst>
            <a:ext uri="{FF2B5EF4-FFF2-40B4-BE49-F238E27FC236}">
              <a16:creationId xmlns="" xmlns:a16="http://schemas.microsoft.com/office/drawing/2014/main" id="{00000000-0008-0000-0500-00002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548" name="Text Box 15">
          <a:extLst>
            <a:ext uri="{FF2B5EF4-FFF2-40B4-BE49-F238E27FC236}">
              <a16:creationId xmlns="" xmlns:a16="http://schemas.microsoft.com/office/drawing/2014/main" id="{00000000-0008-0000-0500-00002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549" name="Text Box 15">
          <a:extLst>
            <a:ext uri="{FF2B5EF4-FFF2-40B4-BE49-F238E27FC236}">
              <a16:creationId xmlns="" xmlns:a16="http://schemas.microsoft.com/office/drawing/2014/main" id="{00000000-0008-0000-0500-00002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550" name="Text Box 15">
          <a:extLst>
            <a:ext uri="{FF2B5EF4-FFF2-40B4-BE49-F238E27FC236}">
              <a16:creationId xmlns="" xmlns:a16="http://schemas.microsoft.com/office/drawing/2014/main" id="{00000000-0008-0000-0500-00002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551" name="Text Box 15">
          <a:extLst>
            <a:ext uri="{FF2B5EF4-FFF2-40B4-BE49-F238E27FC236}">
              <a16:creationId xmlns="" xmlns:a16="http://schemas.microsoft.com/office/drawing/2014/main" id="{00000000-0008-0000-0500-000027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552" name="Text Box 15">
          <a:extLst>
            <a:ext uri="{FF2B5EF4-FFF2-40B4-BE49-F238E27FC236}">
              <a16:creationId xmlns="" xmlns:a16="http://schemas.microsoft.com/office/drawing/2014/main" id="{00000000-0008-0000-0500-000028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553" name="Text Box 15">
          <a:extLst>
            <a:ext uri="{FF2B5EF4-FFF2-40B4-BE49-F238E27FC236}">
              <a16:creationId xmlns="" xmlns:a16="http://schemas.microsoft.com/office/drawing/2014/main" id="{00000000-0008-0000-0500-000029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554" name="Text Box 15">
          <a:extLst>
            <a:ext uri="{FF2B5EF4-FFF2-40B4-BE49-F238E27FC236}">
              <a16:creationId xmlns="" xmlns:a16="http://schemas.microsoft.com/office/drawing/2014/main" id="{00000000-0008-0000-0500-00002A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555" name="Text Box 15">
          <a:extLst>
            <a:ext uri="{FF2B5EF4-FFF2-40B4-BE49-F238E27FC236}">
              <a16:creationId xmlns="" xmlns:a16="http://schemas.microsoft.com/office/drawing/2014/main" id="{00000000-0008-0000-0500-00002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556" name="Text Box 15">
          <a:extLst>
            <a:ext uri="{FF2B5EF4-FFF2-40B4-BE49-F238E27FC236}">
              <a16:creationId xmlns="" xmlns:a16="http://schemas.microsoft.com/office/drawing/2014/main" id="{00000000-0008-0000-0500-00002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557" name="Text Box 15">
          <a:extLst>
            <a:ext uri="{FF2B5EF4-FFF2-40B4-BE49-F238E27FC236}">
              <a16:creationId xmlns="" xmlns:a16="http://schemas.microsoft.com/office/drawing/2014/main" id="{00000000-0008-0000-0500-00002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558" name="Text Box 15">
          <a:extLst>
            <a:ext uri="{FF2B5EF4-FFF2-40B4-BE49-F238E27FC236}">
              <a16:creationId xmlns="" xmlns:a16="http://schemas.microsoft.com/office/drawing/2014/main" id="{00000000-0008-0000-0500-00002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559" name="Text Box 15">
          <a:extLst>
            <a:ext uri="{FF2B5EF4-FFF2-40B4-BE49-F238E27FC236}">
              <a16:creationId xmlns="" xmlns:a16="http://schemas.microsoft.com/office/drawing/2014/main" id="{00000000-0008-0000-0500-00002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560" name="Text Box 15">
          <a:extLst>
            <a:ext uri="{FF2B5EF4-FFF2-40B4-BE49-F238E27FC236}">
              <a16:creationId xmlns="" xmlns:a16="http://schemas.microsoft.com/office/drawing/2014/main" id="{00000000-0008-0000-0500-000030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561" name="Text Box 15">
          <a:extLst>
            <a:ext uri="{FF2B5EF4-FFF2-40B4-BE49-F238E27FC236}">
              <a16:creationId xmlns="" xmlns:a16="http://schemas.microsoft.com/office/drawing/2014/main" id="{00000000-0008-0000-0500-00003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562" name="Text Box 15">
          <a:extLst>
            <a:ext uri="{FF2B5EF4-FFF2-40B4-BE49-F238E27FC236}">
              <a16:creationId xmlns="" xmlns:a16="http://schemas.microsoft.com/office/drawing/2014/main" id="{00000000-0008-0000-0500-00003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563" name="Text Box 15">
          <a:extLst>
            <a:ext uri="{FF2B5EF4-FFF2-40B4-BE49-F238E27FC236}">
              <a16:creationId xmlns="" xmlns:a16="http://schemas.microsoft.com/office/drawing/2014/main" id="{00000000-0008-0000-0500-00003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564" name="Text Box 15">
          <a:extLst>
            <a:ext uri="{FF2B5EF4-FFF2-40B4-BE49-F238E27FC236}">
              <a16:creationId xmlns="" xmlns:a16="http://schemas.microsoft.com/office/drawing/2014/main" id="{00000000-0008-0000-0500-00003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565" name="Text Box 15">
          <a:extLst>
            <a:ext uri="{FF2B5EF4-FFF2-40B4-BE49-F238E27FC236}">
              <a16:creationId xmlns="" xmlns:a16="http://schemas.microsoft.com/office/drawing/2014/main" id="{00000000-0008-0000-0500-00003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566" name="Text Box 15">
          <a:extLst>
            <a:ext uri="{FF2B5EF4-FFF2-40B4-BE49-F238E27FC236}">
              <a16:creationId xmlns="" xmlns:a16="http://schemas.microsoft.com/office/drawing/2014/main" id="{00000000-0008-0000-0500-00003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567" name="Text Box 15">
          <a:extLst>
            <a:ext uri="{FF2B5EF4-FFF2-40B4-BE49-F238E27FC236}">
              <a16:creationId xmlns="" xmlns:a16="http://schemas.microsoft.com/office/drawing/2014/main" id="{00000000-0008-0000-0500-000037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568" name="Text Box 15">
          <a:extLst>
            <a:ext uri="{FF2B5EF4-FFF2-40B4-BE49-F238E27FC236}">
              <a16:creationId xmlns="" xmlns:a16="http://schemas.microsoft.com/office/drawing/2014/main" id="{00000000-0008-0000-0500-00003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569" name="Text Box 15">
          <a:extLst>
            <a:ext uri="{FF2B5EF4-FFF2-40B4-BE49-F238E27FC236}">
              <a16:creationId xmlns="" xmlns:a16="http://schemas.microsoft.com/office/drawing/2014/main" id="{00000000-0008-0000-0500-000039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570" name="Text Box 15">
          <a:extLst>
            <a:ext uri="{FF2B5EF4-FFF2-40B4-BE49-F238E27FC236}">
              <a16:creationId xmlns="" xmlns:a16="http://schemas.microsoft.com/office/drawing/2014/main" id="{00000000-0008-0000-0500-00003A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571" name="Text Box 15">
          <a:extLst>
            <a:ext uri="{FF2B5EF4-FFF2-40B4-BE49-F238E27FC236}">
              <a16:creationId xmlns="" xmlns:a16="http://schemas.microsoft.com/office/drawing/2014/main" id="{00000000-0008-0000-0500-00003B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572" name="Text Box 15">
          <a:extLst>
            <a:ext uri="{FF2B5EF4-FFF2-40B4-BE49-F238E27FC236}">
              <a16:creationId xmlns="" xmlns:a16="http://schemas.microsoft.com/office/drawing/2014/main" id="{00000000-0008-0000-0500-00003C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573" name="Text Box 15">
          <a:extLst>
            <a:ext uri="{FF2B5EF4-FFF2-40B4-BE49-F238E27FC236}">
              <a16:creationId xmlns="" xmlns:a16="http://schemas.microsoft.com/office/drawing/2014/main" id="{00000000-0008-0000-0500-00003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574" name="Text Box 15">
          <a:extLst>
            <a:ext uri="{FF2B5EF4-FFF2-40B4-BE49-F238E27FC236}">
              <a16:creationId xmlns="" xmlns:a16="http://schemas.microsoft.com/office/drawing/2014/main" id="{00000000-0008-0000-0500-00003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575" name="Text Box 15">
          <a:extLst>
            <a:ext uri="{FF2B5EF4-FFF2-40B4-BE49-F238E27FC236}">
              <a16:creationId xmlns="" xmlns:a16="http://schemas.microsoft.com/office/drawing/2014/main" id="{00000000-0008-0000-0500-00003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576" name="Text Box 15">
          <a:extLst>
            <a:ext uri="{FF2B5EF4-FFF2-40B4-BE49-F238E27FC236}">
              <a16:creationId xmlns="" xmlns:a16="http://schemas.microsoft.com/office/drawing/2014/main" id="{00000000-0008-0000-0500-000040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577" name="Text Box 15">
          <a:extLst>
            <a:ext uri="{FF2B5EF4-FFF2-40B4-BE49-F238E27FC236}">
              <a16:creationId xmlns="" xmlns:a16="http://schemas.microsoft.com/office/drawing/2014/main" id="{00000000-0008-0000-0500-00004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578" name="Text Box 15">
          <a:extLst>
            <a:ext uri="{FF2B5EF4-FFF2-40B4-BE49-F238E27FC236}">
              <a16:creationId xmlns="" xmlns:a16="http://schemas.microsoft.com/office/drawing/2014/main" id="{00000000-0008-0000-0500-000042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579" name="Text Box 15">
          <a:extLst>
            <a:ext uri="{FF2B5EF4-FFF2-40B4-BE49-F238E27FC236}">
              <a16:creationId xmlns="" xmlns:a16="http://schemas.microsoft.com/office/drawing/2014/main" id="{00000000-0008-0000-0500-00004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580" name="Text Box 15">
          <a:extLst>
            <a:ext uri="{FF2B5EF4-FFF2-40B4-BE49-F238E27FC236}">
              <a16:creationId xmlns="" xmlns:a16="http://schemas.microsoft.com/office/drawing/2014/main" id="{00000000-0008-0000-0500-00004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581" name="Text Box 15">
          <a:extLst>
            <a:ext uri="{FF2B5EF4-FFF2-40B4-BE49-F238E27FC236}">
              <a16:creationId xmlns="" xmlns:a16="http://schemas.microsoft.com/office/drawing/2014/main" id="{00000000-0008-0000-0500-00004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582" name="Text Box 15">
          <a:extLst>
            <a:ext uri="{FF2B5EF4-FFF2-40B4-BE49-F238E27FC236}">
              <a16:creationId xmlns="" xmlns:a16="http://schemas.microsoft.com/office/drawing/2014/main" id="{00000000-0008-0000-0500-00004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583" name="Text Box 15">
          <a:extLst>
            <a:ext uri="{FF2B5EF4-FFF2-40B4-BE49-F238E27FC236}">
              <a16:creationId xmlns="" xmlns:a16="http://schemas.microsoft.com/office/drawing/2014/main" id="{00000000-0008-0000-0500-000047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584" name="Text Box 15">
          <a:extLst>
            <a:ext uri="{FF2B5EF4-FFF2-40B4-BE49-F238E27FC236}">
              <a16:creationId xmlns="" xmlns:a16="http://schemas.microsoft.com/office/drawing/2014/main" id="{00000000-0008-0000-0500-00004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585" name="Text Box 15">
          <a:extLst>
            <a:ext uri="{FF2B5EF4-FFF2-40B4-BE49-F238E27FC236}">
              <a16:creationId xmlns="" xmlns:a16="http://schemas.microsoft.com/office/drawing/2014/main" id="{00000000-0008-0000-0500-000049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586" name="Text Box 15">
          <a:extLst>
            <a:ext uri="{FF2B5EF4-FFF2-40B4-BE49-F238E27FC236}">
              <a16:creationId xmlns="" xmlns:a16="http://schemas.microsoft.com/office/drawing/2014/main" id="{00000000-0008-0000-0500-00004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587" name="Text Box 15">
          <a:extLst>
            <a:ext uri="{FF2B5EF4-FFF2-40B4-BE49-F238E27FC236}">
              <a16:creationId xmlns="" xmlns:a16="http://schemas.microsoft.com/office/drawing/2014/main" id="{00000000-0008-0000-0500-00004B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588" name="Text Box 15">
          <a:extLst>
            <a:ext uri="{FF2B5EF4-FFF2-40B4-BE49-F238E27FC236}">
              <a16:creationId xmlns="" xmlns:a16="http://schemas.microsoft.com/office/drawing/2014/main" id="{00000000-0008-0000-0500-00004C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589" name="Text Box 15">
          <a:extLst>
            <a:ext uri="{FF2B5EF4-FFF2-40B4-BE49-F238E27FC236}">
              <a16:creationId xmlns="" xmlns:a16="http://schemas.microsoft.com/office/drawing/2014/main" id="{00000000-0008-0000-0500-00004D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590" name="Text Box 15">
          <a:extLst>
            <a:ext uri="{FF2B5EF4-FFF2-40B4-BE49-F238E27FC236}">
              <a16:creationId xmlns="" xmlns:a16="http://schemas.microsoft.com/office/drawing/2014/main" id="{00000000-0008-0000-0500-00004E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591" name="Text Box 15">
          <a:extLst>
            <a:ext uri="{FF2B5EF4-FFF2-40B4-BE49-F238E27FC236}">
              <a16:creationId xmlns="" xmlns:a16="http://schemas.microsoft.com/office/drawing/2014/main" id="{00000000-0008-0000-0500-00004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592" name="Text Box 15">
          <a:extLst>
            <a:ext uri="{FF2B5EF4-FFF2-40B4-BE49-F238E27FC236}">
              <a16:creationId xmlns="" xmlns:a16="http://schemas.microsoft.com/office/drawing/2014/main" id="{00000000-0008-0000-0500-000050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593" name="Text Box 15">
          <a:extLst>
            <a:ext uri="{FF2B5EF4-FFF2-40B4-BE49-F238E27FC236}">
              <a16:creationId xmlns="" xmlns:a16="http://schemas.microsoft.com/office/drawing/2014/main" id="{00000000-0008-0000-0500-00005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594" name="Text Box 15">
          <a:extLst>
            <a:ext uri="{FF2B5EF4-FFF2-40B4-BE49-F238E27FC236}">
              <a16:creationId xmlns="" xmlns:a16="http://schemas.microsoft.com/office/drawing/2014/main" id="{00000000-0008-0000-0500-000052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595" name="Text Box 15">
          <a:extLst>
            <a:ext uri="{FF2B5EF4-FFF2-40B4-BE49-F238E27FC236}">
              <a16:creationId xmlns="" xmlns:a16="http://schemas.microsoft.com/office/drawing/2014/main" id="{00000000-0008-0000-0500-00005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596" name="Text Box 15">
          <a:extLst>
            <a:ext uri="{FF2B5EF4-FFF2-40B4-BE49-F238E27FC236}">
              <a16:creationId xmlns="" xmlns:a16="http://schemas.microsoft.com/office/drawing/2014/main" id="{00000000-0008-0000-0500-000054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597" name="Text Box 15">
          <a:extLst>
            <a:ext uri="{FF2B5EF4-FFF2-40B4-BE49-F238E27FC236}">
              <a16:creationId xmlns="" xmlns:a16="http://schemas.microsoft.com/office/drawing/2014/main" id="{00000000-0008-0000-0500-00005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598" name="Text Box 15">
          <a:extLst>
            <a:ext uri="{FF2B5EF4-FFF2-40B4-BE49-F238E27FC236}">
              <a16:creationId xmlns="" xmlns:a16="http://schemas.microsoft.com/office/drawing/2014/main" id="{00000000-0008-0000-0500-00005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599" name="Text Box 15">
          <a:extLst>
            <a:ext uri="{FF2B5EF4-FFF2-40B4-BE49-F238E27FC236}">
              <a16:creationId xmlns="" xmlns:a16="http://schemas.microsoft.com/office/drawing/2014/main" id="{00000000-0008-0000-0500-000057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600" name="Text Box 15">
          <a:extLst>
            <a:ext uri="{FF2B5EF4-FFF2-40B4-BE49-F238E27FC236}">
              <a16:creationId xmlns="" xmlns:a16="http://schemas.microsoft.com/office/drawing/2014/main" id="{00000000-0008-0000-0500-00005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601" name="Text Box 15">
          <a:extLst>
            <a:ext uri="{FF2B5EF4-FFF2-40B4-BE49-F238E27FC236}">
              <a16:creationId xmlns="" xmlns:a16="http://schemas.microsoft.com/office/drawing/2014/main" id="{00000000-0008-0000-0500-000059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602" name="Text Box 15">
          <a:extLst>
            <a:ext uri="{FF2B5EF4-FFF2-40B4-BE49-F238E27FC236}">
              <a16:creationId xmlns="" xmlns:a16="http://schemas.microsoft.com/office/drawing/2014/main" id="{00000000-0008-0000-0500-00005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603" name="Text Box 15">
          <a:extLst>
            <a:ext uri="{FF2B5EF4-FFF2-40B4-BE49-F238E27FC236}">
              <a16:creationId xmlns="" xmlns:a16="http://schemas.microsoft.com/office/drawing/2014/main" id="{00000000-0008-0000-0500-00005B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604" name="Text Box 15">
          <a:extLst>
            <a:ext uri="{FF2B5EF4-FFF2-40B4-BE49-F238E27FC236}">
              <a16:creationId xmlns="" xmlns:a16="http://schemas.microsoft.com/office/drawing/2014/main" id="{00000000-0008-0000-0500-00005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605" name="Text Box 15">
          <a:extLst>
            <a:ext uri="{FF2B5EF4-FFF2-40B4-BE49-F238E27FC236}">
              <a16:creationId xmlns="" xmlns:a16="http://schemas.microsoft.com/office/drawing/2014/main" id="{00000000-0008-0000-0500-00005D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606" name="Text Box 15">
          <a:extLst>
            <a:ext uri="{FF2B5EF4-FFF2-40B4-BE49-F238E27FC236}">
              <a16:creationId xmlns="" xmlns:a16="http://schemas.microsoft.com/office/drawing/2014/main" id="{00000000-0008-0000-0500-00005E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607" name="Text Box 15">
          <a:extLst>
            <a:ext uri="{FF2B5EF4-FFF2-40B4-BE49-F238E27FC236}">
              <a16:creationId xmlns="" xmlns:a16="http://schemas.microsoft.com/office/drawing/2014/main" id="{00000000-0008-0000-0500-00005F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608" name="Text Box 15">
          <a:extLst>
            <a:ext uri="{FF2B5EF4-FFF2-40B4-BE49-F238E27FC236}">
              <a16:creationId xmlns="" xmlns:a16="http://schemas.microsoft.com/office/drawing/2014/main" id="{00000000-0008-0000-0500-000060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609" name="Text Box 15">
          <a:extLst>
            <a:ext uri="{FF2B5EF4-FFF2-40B4-BE49-F238E27FC236}">
              <a16:creationId xmlns="" xmlns:a16="http://schemas.microsoft.com/office/drawing/2014/main" id="{00000000-0008-0000-0500-00006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610" name="Text Box 15">
          <a:extLst>
            <a:ext uri="{FF2B5EF4-FFF2-40B4-BE49-F238E27FC236}">
              <a16:creationId xmlns="" xmlns:a16="http://schemas.microsoft.com/office/drawing/2014/main" id="{00000000-0008-0000-0500-000062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611" name="Text Box 15">
          <a:extLst>
            <a:ext uri="{FF2B5EF4-FFF2-40B4-BE49-F238E27FC236}">
              <a16:creationId xmlns="" xmlns:a16="http://schemas.microsoft.com/office/drawing/2014/main" id="{00000000-0008-0000-0500-00006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612" name="Text Box 15">
          <a:extLst>
            <a:ext uri="{FF2B5EF4-FFF2-40B4-BE49-F238E27FC236}">
              <a16:creationId xmlns="" xmlns:a16="http://schemas.microsoft.com/office/drawing/2014/main" id="{00000000-0008-0000-0500-000064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613" name="Text Box 15">
          <a:extLst>
            <a:ext uri="{FF2B5EF4-FFF2-40B4-BE49-F238E27FC236}">
              <a16:creationId xmlns="" xmlns:a16="http://schemas.microsoft.com/office/drawing/2014/main" id="{00000000-0008-0000-0500-00006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614" name="Text Box 15">
          <a:extLst>
            <a:ext uri="{FF2B5EF4-FFF2-40B4-BE49-F238E27FC236}">
              <a16:creationId xmlns="" xmlns:a16="http://schemas.microsoft.com/office/drawing/2014/main" id="{00000000-0008-0000-0500-000066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615" name="Text Box 15">
          <a:extLst>
            <a:ext uri="{FF2B5EF4-FFF2-40B4-BE49-F238E27FC236}">
              <a16:creationId xmlns="" xmlns:a16="http://schemas.microsoft.com/office/drawing/2014/main" id="{00000000-0008-0000-0500-00006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616" name="Text Box 15">
          <a:extLst>
            <a:ext uri="{FF2B5EF4-FFF2-40B4-BE49-F238E27FC236}">
              <a16:creationId xmlns="" xmlns:a16="http://schemas.microsoft.com/office/drawing/2014/main" id="{00000000-0008-0000-0500-00006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617" name="Text Box 15">
          <a:extLst>
            <a:ext uri="{FF2B5EF4-FFF2-40B4-BE49-F238E27FC236}">
              <a16:creationId xmlns="" xmlns:a16="http://schemas.microsoft.com/office/drawing/2014/main" id="{00000000-0008-0000-0500-000069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618" name="Text Box 15">
          <a:extLst>
            <a:ext uri="{FF2B5EF4-FFF2-40B4-BE49-F238E27FC236}">
              <a16:creationId xmlns="" xmlns:a16="http://schemas.microsoft.com/office/drawing/2014/main" id="{00000000-0008-0000-0500-00006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619" name="Text Box 15">
          <a:extLst>
            <a:ext uri="{FF2B5EF4-FFF2-40B4-BE49-F238E27FC236}">
              <a16:creationId xmlns="" xmlns:a16="http://schemas.microsoft.com/office/drawing/2014/main" id="{00000000-0008-0000-0500-00006B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620" name="Text Box 15">
          <a:extLst>
            <a:ext uri="{FF2B5EF4-FFF2-40B4-BE49-F238E27FC236}">
              <a16:creationId xmlns="" xmlns:a16="http://schemas.microsoft.com/office/drawing/2014/main" id="{00000000-0008-0000-0500-00006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621" name="Text Box 15">
          <a:extLst>
            <a:ext uri="{FF2B5EF4-FFF2-40B4-BE49-F238E27FC236}">
              <a16:creationId xmlns="" xmlns:a16="http://schemas.microsoft.com/office/drawing/2014/main" id="{00000000-0008-0000-0500-00006D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622" name="Text Box 15">
          <a:extLst>
            <a:ext uri="{FF2B5EF4-FFF2-40B4-BE49-F238E27FC236}">
              <a16:creationId xmlns="" xmlns:a16="http://schemas.microsoft.com/office/drawing/2014/main" id="{00000000-0008-0000-0500-00006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623" name="Text Box 15">
          <a:extLst>
            <a:ext uri="{FF2B5EF4-FFF2-40B4-BE49-F238E27FC236}">
              <a16:creationId xmlns="" xmlns:a16="http://schemas.microsoft.com/office/drawing/2014/main" id="{00000000-0008-0000-0500-00006F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624" name="Text Box 15">
          <a:extLst>
            <a:ext uri="{FF2B5EF4-FFF2-40B4-BE49-F238E27FC236}">
              <a16:creationId xmlns="" xmlns:a16="http://schemas.microsoft.com/office/drawing/2014/main" id="{00000000-0008-0000-0500-000070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625" name="Text Box 15">
          <a:extLst>
            <a:ext uri="{FF2B5EF4-FFF2-40B4-BE49-F238E27FC236}">
              <a16:creationId xmlns="" xmlns:a16="http://schemas.microsoft.com/office/drawing/2014/main" id="{00000000-0008-0000-0500-000071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626" name="Text Box 15">
          <a:extLst>
            <a:ext uri="{FF2B5EF4-FFF2-40B4-BE49-F238E27FC236}">
              <a16:creationId xmlns="" xmlns:a16="http://schemas.microsoft.com/office/drawing/2014/main" id="{00000000-0008-0000-0500-000072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627" name="Text Box 15">
          <a:extLst>
            <a:ext uri="{FF2B5EF4-FFF2-40B4-BE49-F238E27FC236}">
              <a16:creationId xmlns="" xmlns:a16="http://schemas.microsoft.com/office/drawing/2014/main" id="{00000000-0008-0000-0500-00007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628" name="Text Box 15">
          <a:extLst>
            <a:ext uri="{FF2B5EF4-FFF2-40B4-BE49-F238E27FC236}">
              <a16:creationId xmlns="" xmlns:a16="http://schemas.microsoft.com/office/drawing/2014/main" id="{00000000-0008-0000-0500-000074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629" name="Text Box 15">
          <a:extLst>
            <a:ext uri="{FF2B5EF4-FFF2-40B4-BE49-F238E27FC236}">
              <a16:creationId xmlns="" xmlns:a16="http://schemas.microsoft.com/office/drawing/2014/main" id="{00000000-0008-0000-0500-00007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630" name="Text Box 15">
          <a:extLst>
            <a:ext uri="{FF2B5EF4-FFF2-40B4-BE49-F238E27FC236}">
              <a16:creationId xmlns="" xmlns:a16="http://schemas.microsoft.com/office/drawing/2014/main" id="{00000000-0008-0000-0500-000076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631" name="Text Box 15">
          <a:extLst>
            <a:ext uri="{FF2B5EF4-FFF2-40B4-BE49-F238E27FC236}">
              <a16:creationId xmlns="" xmlns:a16="http://schemas.microsoft.com/office/drawing/2014/main" id="{00000000-0008-0000-0500-00007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632" name="Text Box 15">
          <a:extLst>
            <a:ext uri="{FF2B5EF4-FFF2-40B4-BE49-F238E27FC236}">
              <a16:creationId xmlns="" xmlns:a16="http://schemas.microsoft.com/office/drawing/2014/main" id="{00000000-0008-0000-0500-00007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633" name="Text Box 15">
          <a:extLst>
            <a:ext uri="{FF2B5EF4-FFF2-40B4-BE49-F238E27FC236}">
              <a16:creationId xmlns="" xmlns:a16="http://schemas.microsoft.com/office/drawing/2014/main" id="{00000000-0008-0000-0500-00007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634" name="Text Box 15">
          <a:extLst>
            <a:ext uri="{FF2B5EF4-FFF2-40B4-BE49-F238E27FC236}">
              <a16:creationId xmlns="" xmlns:a16="http://schemas.microsoft.com/office/drawing/2014/main" id="{00000000-0008-0000-0500-00007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635" name="Text Box 15">
          <a:extLst>
            <a:ext uri="{FF2B5EF4-FFF2-40B4-BE49-F238E27FC236}">
              <a16:creationId xmlns="" xmlns:a16="http://schemas.microsoft.com/office/drawing/2014/main" id="{00000000-0008-0000-0500-00007B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636" name="Text Box 15">
          <a:extLst>
            <a:ext uri="{FF2B5EF4-FFF2-40B4-BE49-F238E27FC236}">
              <a16:creationId xmlns="" xmlns:a16="http://schemas.microsoft.com/office/drawing/2014/main" id="{00000000-0008-0000-0500-00007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637" name="Text Box 15">
          <a:extLst>
            <a:ext uri="{FF2B5EF4-FFF2-40B4-BE49-F238E27FC236}">
              <a16:creationId xmlns="" xmlns:a16="http://schemas.microsoft.com/office/drawing/2014/main" id="{00000000-0008-0000-0500-00007D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638" name="Text Box 15">
          <a:extLst>
            <a:ext uri="{FF2B5EF4-FFF2-40B4-BE49-F238E27FC236}">
              <a16:creationId xmlns="" xmlns:a16="http://schemas.microsoft.com/office/drawing/2014/main" id="{00000000-0008-0000-0500-00007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639" name="Text Box 15">
          <a:extLst>
            <a:ext uri="{FF2B5EF4-FFF2-40B4-BE49-F238E27FC236}">
              <a16:creationId xmlns="" xmlns:a16="http://schemas.microsoft.com/office/drawing/2014/main" id="{00000000-0008-0000-0500-00007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640" name="Text Box 15">
          <a:extLst>
            <a:ext uri="{FF2B5EF4-FFF2-40B4-BE49-F238E27FC236}">
              <a16:creationId xmlns="" xmlns:a16="http://schemas.microsoft.com/office/drawing/2014/main" id="{00000000-0008-0000-0500-00008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641" name="Text Box 15">
          <a:extLst>
            <a:ext uri="{FF2B5EF4-FFF2-40B4-BE49-F238E27FC236}">
              <a16:creationId xmlns="" xmlns:a16="http://schemas.microsoft.com/office/drawing/2014/main" id="{00000000-0008-0000-0500-000081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642" name="Text Box 15">
          <a:extLst>
            <a:ext uri="{FF2B5EF4-FFF2-40B4-BE49-F238E27FC236}">
              <a16:creationId xmlns="" xmlns:a16="http://schemas.microsoft.com/office/drawing/2014/main" id="{00000000-0008-0000-0500-000082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643" name="Text Box 15">
          <a:extLst>
            <a:ext uri="{FF2B5EF4-FFF2-40B4-BE49-F238E27FC236}">
              <a16:creationId xmlns="" xmlns:a16="http://schemas.microsoft.com/office/drawing/2014/main" id="{00000000-0008-0000-0500-000083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644" name="Text Box 15">
          <a:extLst>
            <a:ext uri="{FF2B5EF4-FFF2-40B4-BE49-F238E27FC236}">
              <a16:creationId xmlns="" xmlns:a16="http://schemas.microsoft.com/office/drawing/2014/main" id="{00000000-0008-0000-0500-000084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645" name="Text Box 15">
          <a:extLst>
            <a:ext uri="{FF2B5EF4-FFF2-40B4-BE49-F238E27FC236}">
              <a16:creationId xmlns="" xmlns:a16="http://schemas.microsoft.com/office/drawing/2014/main" id="{00000000-0008-0000-0500-00008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646" name="Text Box 15">
          <a:extLst>
            <a:ext uri="{FF2B5EF4-FFF2-40B4-BE49-F238E27FC236}">
              <a16:creationId xmlns="" xmlns:a16="http://schemas.microsoft.com/office/drawing/2014/main" id="{00000000-0008-0000-0500-000086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647" name="Text Box 15">
          <a:extLst>
            <a:ext uri="{FF2B5EF4-FFF2-40B4-BE49-F238E27FC236}">
              <a16:creationId xmlns="" xmlns:a16="http://schemas.microsoft.com/office/drawing/2014/main" id="{00000000-0008-0000-0500-00008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648" name="Text Box 15">
          <a:extLst>
            <a:ext uri="{FF2B5EF4-FFF2-40B4-BE49-F238E27FC236}">
              <a16:creationId xmlns="" xmlns:a16="http://schemas.microsoft.com/office/drawing/2014/main" id="{00000000-0008-0000-0500-00008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649" name="Text Box 15">
          <a:extLst>
            <a:ext uri="{FF2B5EF4-FFF2-40B4-BE49-F238E27FC236}">
              <a16:creationId xmlns="" xmlns:a16="http://schemas.microsoft.com/office/drawing/2014/main" id="{00000000-0008-0000-0500-00008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650" name="Text Box 15">
          <a:extLst>
            <a:ext uri="{FF2B5EF4-FFF2-40B4-BE49-F238E27FC236}">
              <a16:creationId xmlns="" xmlns:a16="http://schemas.microsoft.com/office/drawing/2014/main" id="{00000000-0008-0000-0500-00008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651" name="Text Box 15">
          <a:extLst>
            <a:ext uri="{FF2B5EF4-FFF2-40B4-BE49-F238E27FC236}">
              <a16:creationId xmlns="" xmlns:a16="http://schemas.microsoft.com/office/drawing/2014/main" id="{00000000-0008-0000-0500-00008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652" name="Text Box 15">
          <a:extLst>
            <a:ext uri="{FF2B5EF4-FFF2-40B4-BE49-F238E27FC236}">
              <a16:creationId xmlns="" xmlns:a16="http://schemas.microsoft.com/office/drawing/2014/main" id="{00000000-0008-0000-0500-00008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653" name="Text Box 15">
          <a:extLst>
            <a:ext uri="{FF2B5EF4-FFF2-40B4-BE49-F238E27FC236}">
              <a16:creationId xmlns="" xmlns:a16="http://schemas.microsoft.com/office/drawing/2014/main" id="{00000000-0008-0000-0500-00008D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654" name="Text Box 15">
          <a:extLst>
            <a:ext uri="{FF2B5EF4-FFF2-40B4-BE49-F238E27FC236}">
              <a16:creationId xmlns="" xmlns:a16="http://schemas.microsoft.com/office/drawing/2014/main" id="{00000000-0008-0000-0500-00008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655" name="Text Box 15">
          <a:extLst>
            <a:ext uri="{FF2B5EF4-FFF2-40B4-BE49-F238E27FC236}">
              <a16:creationId xmlns="" xmlns:a16="http://schemas.microsoft.com/office/drawing/2014/main" id="{00000000-0008-0000-0500-00008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656" name="Text Box 15">
          <a:extLst>
            <a:ext uri="{FF2B5EF4-FFF2-40B4-BE49-F238E27FC236}">
              <a16:creationId xmlns="" xmlns:a16="http://schemas.microsoft.com/office/drawing/2014/main" id="{00000000-0008-0000-0500-00009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657" name="Text Box 15">
          <a:extLst>
            <a:ext uri="{FF2B5EF4-FFF2-40B4-BE49-F238E27FC236}">
              <a16:creationId xmlns="" xmlns:a16="http://schemas.microsoft.com/office/drawing/2014/main" id="{00000000-0008-0000-0500-00009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658" name="Text Box 15">
          <a:extLst>
            <a:ext uri="{FF2B5EF4-FFF2-40B4-BE49-F238E27FC236}">
              <a16:creationId xmlns="" xmlns:a16="http://schemas.microsoft.com/office/drawing/2014/main" id="{00000000-0008-0000-0500-00009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659" name="Text Box 15">
          <a:extLst>
            <a:ext uri="{FF2B5EF4-FFF2-40B4-BE49-F238E27FC236}">
              <a16:creationId xmlns="" xmlns:a16="http://schemas.microsoft.com/office/drawing/2014/main" id="{00000000-0008-0000-0500-000093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660" name="Text Box 15">
          <a:extLst>
            <a:ext uri="{FF2B5EF4-FFF2-40B4-BE49-F238E27FC236}">
              <a16:creationId xmlns="" xmlns:a16="http://schemas.microsoft.com/office/drawing/2014/main" id="{00000000-0008-0000-0500-000094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661" name="Text Box 15">
          <a:extLst>
            <a:ext uri="{FF2B5EF4-FFF2-40B4-BE49-F238E27FC236}">
              <a16:creationId xmlns="" xmlns:a16="http://schemas.microsoft.com/office/drawing/2014/main" id="{00000000-0008-0000-0500-000095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662" name="Text Box 15">
          <a:extLst>
            <a:ext uri="{FF2B5EF4-FFF2-40B4-BE49-F238E27FC236}">
              <a16:creationId xmlns="" xmlns:a16="http://schemas.microsoft.com/office/drawing/2014/main" id="{00000000-0008-0000-0500-000096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663" name="Text Box 15">
          <a:extLst>
            <a:ext uri="{FF2B5EF4-FFF2-40B4-BE49-F238E27FC236}">
              <a16:creationId xmlns="" xmlns:a16="http://schemas.microsoft.com/office/drawing/2014/main" id="{00000000-0008-0000-0500-00009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664" name="Text Box 15">
          <a:extLst>
            <a:ext uri="{FF2B5EF4-FFF2-40B4-BE49-F238E27FC236}">
              <a16:creationId xmlns="" xmlns:a16="http://schemas.microsoft.com/office/drawing/2014/main" id="{00000000-0008-0000-0500-00009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665" name="Text Box 15">
          <a:extLst>
            <a:ext uri="{FF2B5EF4-FFF2-40B4-BE49-F238E27FC236}">
              <a16:creationId xmlns="" xmlns:a16="http://schemas.microsoft.com/office/drawing/2014/main" id="{00000000-0008-0000-0500-00009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666" name="Text Box 15">
          <a:extLst>
            <a:ext uri="{FF2B5EF4-FFF2-40B4-BE49-F238E27FC236}">
              <a16:creationId xmlns="" xmlns:a16="http://schemas.microsoft.com/office/drawing/2014/main" id="{00000000-0008-0000-0500-00009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667" name="Text Box 15">
          <a:extLst>
            <a:ext uri="{FF2B5EF4-FFF2-40B4-BE49-F238E27FC236}">
              <a16:creationId xmlns="" xmlns:a16="http://schemas.microsoft.com/office/drawing/2014/main" id="{00000000-0008-0000-0500-00009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668" name="Text Box 15">
          <a:extLst>
            <a:ext uri="{FF2B5EF4-FFF2-40B4-BE49-F238E27FC236}">
              <a16:creationId xmlns="" xmlns:a16="http://schemas.microsoft.com/office/drawing/2014/main" id="{00000000-0008-0000-0500-00009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669" name="Text Box 15">
          <a:extLst>
            <a:ext uri="{FF2B5EF4-FFF2-40B4-BE49-F238E27FC236}">
              <a16:creationId xmlns="" xmlns:a16="http://schemas.microsoft.com/office/drawing/2014/main" id="{00000000-0008-0000-0500-00009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670" name="Text Box 15">
          <a:extLst>
            <a:ext uri="{FF2B5EF4-FFF2-40B4-BE49-F238E27FC236}">
              <a16:creationId xmlns="" xmlns:a16="http://schemas.microsoft.com/office/drawing/2014/main" id="{00000000-0008-0000-0500-00009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671" name="Text Box 15">
          <a:extLst>
            <a:ext uri="{FF2B5EF4-FFF2-40B4-BE49-F238E27FC236}">
              <a16:creationId xmlns="" xmlns:a16="http://schemas.microsoft.com/office/drawing/2014/main" id="{00000000-0008-0000-0500-00009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672" name="Text Box 15">
          <a:extLst>
            <a:ext uri="{FF2B5EF4-FFF2-40B4-BE49-F238E27FC236}">
              <a16:creationId xmlns="" xmlns:a16="http://schemas.microsoft.com/office/drawing/2014/main" id="{00000000-0008-0000-0500-0000A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673" name="Text Box 15">
          <a:extLst>
            <a:ext uri="{FF2B5EF4-FFF2-40B4-BE49-F238E27FC236}">
              <a16:creationId xmlns="" xmlns:a16="http://schemas.microsoft.com/office/drawing/2014/main" id="{00000000-0008-0000-0500-0000A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674" name="Text Box 15">
          <a:extLst>
            <a:ext uri="{FF2B5EF4-FFF2-40B4-BE49-F238E27FC236}">
              <a16:creationId xmlns="" xmlns:a16="http://schemas.microsoft.com/office/drawing/2014/main" id="{00000000-0008-0000-0500-0000A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675" name="Text Box 15">
          <a:extLst>
            <a:ext uri="{FF2B5EF4-FFF2-40B4-BE49-F238E27FC236}">
              <a16:creationId xmlns="" xmlns:a16="http://schemas.microsoft.com/office/drawing/2014/main" id="{00000000-0008-0000-0500-0000A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676" name="Text Box 15">
          <a:extLst>
            <a:ext uri="{FF2B5EF4-FFF2-40B4-BE49-F238E27FC236}">
              <a16:creationId xmlns="" xmlns:a16="http://schemas.microsoft.com/office/drawing/2014/main" id="{00000000-0008-0000-0500-0000A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677" name="Text Box 15">
          <a:extLst>
            <a:ext uri="{FF2B5EF4-FFF2-40B4-BE49-F238E27FC236}">
              <a16:creationId xmlns="" xmlns:a16="http://schemas.microsoft.com/office/drawing/2014/main" id="{00000000-0008-0000-0500-0000A5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678" name="Text Box 15">
          <a:extLst>
            <a:ext uri="{FF2B5EF4-FFF2-40B4-BE49-F238E27FC236}">
              <a16:creationId xmlns="" xmlns:a16="http://schemas.microsoft.com/office/drawing/2014/main" id="{00000000-0008-0000-0500-0000A6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679" name="Text Box 15">
          <a:extLst>
            <a:ext uri="{FF2B5EF4-FFF2-40B4-BE49-F238E27FC236}">
              <a16:creationId xmlns="" xmlns:a16="http://schemas.microsoft.com/office/drawing/2014/main" id="{00000000-0008-0000-0500-0000A7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680" name="Text Box 15">
          <a:extLst>
            <a:ext uri="{FF2B5EF4-FFF2-40B4-BE49-F238E27FC236}">
              <a16:creationId xmlns="" xmlns:a16="http://schemas.microsoft.com/office/drawing/2014/main" id="{00000000-0008-0000-0500-0000A8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681" name="Text Box 15">
          <a:extLst>
            <a:ext uri="{FF2B5EF4-FFF2-40B4-BE49-F238E27FC236}">
              <a16:creationId xmlns="" xmlns:a16="http://schemas.microsoft.com/office/drawing/2014/main" id="{00000000-0008-0000-0500-0000A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682" name="Text Box 15">
          <a:extLst>
            <a:ext uri="{FF2B5EF4-FFF2-40B4-BE49-F238E27FC236}">
              <a16:creationId xmlns="" xmlns:a16="http://schemas.microsoft.com/office/drawing/2014/main" id="{00000000-0008-0000-0500-0000A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683" name="Text Box 15">
          <a:extLst>
            <a:ext uri="{FF2B5EF4-FFF2-40B4-BE49-F238E27FC236}">
              <a16:creationId xmlns="" xmlns:a16="http://schemas.microsoft.com/office/drawing/2014/main" id="{00000000-0008-0000-0500-0000A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684" name="Text Box 15">
          <a:extLst>
            <a:ext uri="{FF2B5EF4-FFF2-40B4-BE49-F238E27FC236}">
              <a16:creationId xmlns="" xmlns:a16="http://schemas.microsoft.com/office/drawing/2014/main" id="{00000000-0008-0000-0500-0000A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685" name="Text Box 15">
          <a:extLst>
            <a:ext uri="{FF2B5EF4-FFF2-40B4-BE49-F238E27FC236}">
              <a16:creationId xmlns="" xmlns:a16="http://schemas.microsoft.com/office/drawing/2014/main" id="{00000000-0008-0000-0500-0000A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686" name="Text Box 15">
          <a:extLst>
            <a:ext uri="{FF2B5EF4-FFF2-40B4-BE49-F238E27FC236}">
              <a16:creationId xmlns="" xmlns:a16="http://schemas.microsoft.com/office/drawing/2014/main" id="{00000000-0008-0000-0500-0000A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687" name="Text Box 15">
          <a:extLst>
            <a:ext uri="{FF2B5EF4-FFF2-40B4-BE49-F238E27FC236}">
              <a16:creationId xmlns="" xmlns:a16="http://schemas.microsoft.com/office/drawing/2014/main" id="{00000000-0008-0000-0500-0000A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688" name="Text Box 15">
          <a:extLst>
            <a:ext uri="{FF2B5EF4-FFF2-40B4-BE49-F238E27FC236}">
              <a16:creationId xmlns="" xmlns:a16="http://schemas.microsoft.com/office/drawing/2014/main" id="{00000000-0008-0000-0500-0000B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689" name="Text Box 15">
          <a:extLst>
            <a:ext uri="{FF2B5EF4-FFF2-40B4-BE49-F238E27FC236}">
              <a16:creationId xmlns="" xmlns:a16="http://schemas.microsoft.com/office/drawing/2014/main" id="{00000000-0008-0000-0500-0000B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690" name="Text Box 15">
          <a:extLst>
            <a:ext uri="{FF2B5EF4-FFF2-40B4-BE49-F238E27FC236}">
              <a16:creationId xmlns="" xmlns:a16="http://schemas.microsoft.com/office/drawing/2014/main" id="{00000000-0008-0000-0500-0000B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691" name="Text Box 15">
          <a:extLst>
            <a:ext uri="{FF2B5EF4-FFF2-40B4-BE49-F238E27FC236}">
              <a16:creationId xmlns="" xmlns:a16="http://schemas.microsoft.com/office/drawing/2014/main" id="{00000000-0008-0000-0500-0000B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692" name="Text Box 15">
          <a:extLst>
            <a:ext uri="{FF2B5EF4-FFF2-40B4-BE49-F238E27FC236}">
              <a16:creationId xmlns="" xmlns:a16="http://schemas.microsoft.com/office/drawing/2014/main" id="{00000000-0008-0000-0500-0000B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693" name="Text Box 15">
          <a:extLst>
            <a:ext uri="{FF2B5EF4-FFF2-40B4-BE49-F238E27FC236}">
              <a16:creationId xmlns="" xmlns:a16="http://schemas.microsoft.com/office/drawing/2014/main" id="{00000000-0008-0000-0500-0000B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694" name="Text Box 15">
          <a:extLst>
            <a:ext uri="{FF2B5EF4-FFF2-40B4-BE49-F238E27FC236}">
              <a16:creationId xmlns="" xmlns:a16="http://schemas.microsoft.com/office/drawing/2014/main" id="{00000000-0008-0000-0500-0000B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695" name="Text Box 15">
          <a:extLst>
            <a:ext uri="{FF2B5EF4-FFF2-40B4-BE49-F238E27FC236}">
              <a16:creationId xmlns="" xmlns:a16="http://schemas.microsoft.com/office/drawing/2014/main" id="{00000000-0008-0000-0500-0000B7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697" name="Text Box 15">
          <a:extLst>
            <a:ext uri="{FF2B5EF4-FFF2-40B4-BE49-F238E27FC236}">
              <a16:creationId xmlns="" xmlns:a16="http://schemas.microsoft.com/office/drawing/2014/main" id="{00000000-0008-0000-0500-0000B9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698" name="Text Box 15">
          <a:extLst>
            <a:ext uri="{FF2B5EF4-FFF2-40B4-BE49-F238E27FC236}">
              <a16:creationId xmlns="" xmlns:a16="http://schemas.microsoft.com/office/drawing/2014/main" id="{00000000-0008-0000-0500-0000BA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444331"/>
    <xdr:sp macro="" textlink="">
      <xdr:nvSpPr>
        <xdr:cNvPr id="696" name="Text Box 15">
          <a:extLst>
            <a:ext uri="{FF2B5EF4-FFF2-40B4-BE49-F238E27FC236}">
              <a16:creationId xmlns="" xmlns:a16="http://schemas.microsoft.com/office/drawing/2014/main" id="{00000000-0008-0000-0500-0000B8020000}"/>
            </a:ext>
          </a:extLst>
        </xdr:cNvPr>
        <xdr:cNvSpPr txBox="1">
          <a:spLocks noChangeArrowheads="1"/>
        </xdr:cNvSpPr>
      </xdr:nvSpPr>
      <xdr:spPr bwMode="auto">
        <a:xfrm>
          <a:off x="8980714" y="7036254"/>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171450"/>
    <xdr:sp macro="" textlink="">
      <xdr:nvSpPr>
        <xdr:cNvPr id="699" name="Text Box 16">
          <a:extLst>
            <a:ext uri="{FF2B5EF4-FFF2-40B4-BE49-F238E27FC236}">
              <a16:creationId xmlns="" xmlns:a16="http://schemas.microsoft.com/office/drawing/2014/main" id="{00000000-0008-0000-0500-0000BB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171450"/>
    <xdr:sp macro="" textlink="">
      <xdr:nvSpPr>
        <xdr:cNvPr id="700" name="Text Box 17">
          <a:extLst>
            <a:ext uri="{FF2B5EF4-FFF2-40B4-BE49-F238E27FC236}">
              <a16:creationId xmlns="" xmlns:a16="http://schemas.microsoft.com/office/drawing/2014/main" id="{00000000-0008-0000-0500-0000BC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171450"/>
    <xdr:sp macro="" textlink="">
      <xdr:nvSpPr>
        <xdr:cNvPr id="701" name="Text Box 18">
          <a:extLst>
            <a:ext uri="{FF2B5EF4-FFF2-40B4-BE49-F238E27FC236}">
              <a16:creationId xmlns="" xmlns:a16="http://schemas.microsoft.com/office/drawing/2014/main" id="{00000000-0008-0000-0500-0000BD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171450"/>
    <xdr:sp macro="" textlink="">
      <xdr:nvSpPr>
        <xdr:cNvPr id="702" name="Text Box 19">
          <a:extLst>
            <a:ext uri="{FF2B5EF4-FFF2-40B4-BE49-F238E27FC236}">
              <a16:creationId xmlns="" xmlns:a16="http://schemas.microsoft.com/office/drawing/2014/main" id="{00000000-0008-0000-0500-0000BE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703" name="Text Box 15">
          <a:extLst>
            <a:ext uri="{FF2B5EF4-FFF2-40B4-BE49-F238E27FC236}">
              <a16:creationId xmlns="" xmlns:a16="http://schemas.microsoft.com/office/drawing/2014/main" id="{00000000-0008-0000-0500-0000BF020000}"/>
            </a:ext>
          </a:extLst>
        </xdr:cNvPr>
        <xdr:cNvSpPr txBox="1">
          <a:spLocks noChangeArrowheads="1"/>
        </xdr:cNvSpPr>
      </xdr:nvSpPr>
      <xdr:spPr bwMode="auto">
        <a:xfrm>
          <a:off x="8980714" y="78118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704" name="Text Box 15">
          <a:extLst>
            <a:ext uri="{FF2B5EF4-FFF2-40B4-BE49-F238E27FC236}">
              <a16:creationId xmlns="" xmlns:a16="http://schemas.microsoft.com/office/drawing/2014/main" id="{00000000-0008-0000-0500-0000C0020000}"/>
            </a:ext>
          </a:extLst>
        </xdr:cNvPr>
        <xdr:cNvSpPr txBox="1">
          <a:spLocks noChangeArrowheads="1"/>
        </xdr:cNvSpPr>
      </xdr:nvSpPr>
      <xdr:spPr bwMode="auto">
        <a:xfrm>
          <a:off x="8980714" y="113769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705" name="Text Box 15">
          <a:extLst>
            <a:ext uri="{FF2B5EF4-FFF2-40B4-BE49-F238E27FC236}">
              <a16:creationId xmlns="" xmlns:a16="http://schemas.microsoft.com/office/drawing/2014/main" id="{00000000-0008-0000-0500-0000C1020000}"/>
            </a:ext>
          </a:extLst>
        </xdr:cNvPr>
        <xdr:cNvSpPr txBox="1">
          <a:spLocks noChangeArrowheads="1"/>
        </xdr:cNvSpPr>
      </xdr:nvSpPr>
      <xdr:spPr bwMode="auto">
        <a:xfrm>
          <a:off x="8980714" y="113769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706" name="Text Box 15">
          <a:extLst>
            <a:ext uri="{FF2B5EF4-FFF2-40B4-BE49-F238E27FC236}">
              <a16:creationId xmlns="" xmlns:a16="http://schemas.microsoft.com/office/drawing/2014/main" id="{00000000-0008-0000-0500-0000C2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707" name="Text Box 15">
          <a:extLst>
            <a:ext uri="{FF2B5EF4-FFF2-40B4-BE49-F238E27FC236}">
              <a16:creationId xmlns="" xmlns:a16="http://schemas.microsoft.com/office/drawing/2014/main" id="{00000000-0008-0000-0500-0000C3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708" name="Text Box 15">
          <a:extLst>
            <a:ext uri="{FF2B5EF4-FFF2-40B4-BE49-F238E27FC236}">
              <a16:creationId xmlns="" xmlns:a16="http://schemas.microsoft.com/office/drawing/2014/main" id="{00000000-0008-0000-0500-0000C4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709" name="Text Box 15">
          <a:extLst>
            <a:ext uri="{FF2B5EF4-FFF2-40B4-BE49-F238E27FC236}">
              <a16:creationId xmlns="" xmlns:a16="http://schemas.microsoft.com/office/drawing/2014/main" id="{00000000-0008-0000-0500-0000C5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710" name="Text Box 15">
          <a:extLst>
            <a:ext uri="{FF2B5EF4-FFF2-40B4-BE49-F238E27FC236}">
              <a16:creationId xmlns="" xmlns:a16="http://schemas.microsoft.com/office/drawing/2014/main" id="{00000000-0008-0000-0500-0000C6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711" name="Text Box 15">
          <a:extLst>
            <a:ext uri="{FF2B5EF4-FFF2-40B4-BE49-F238E27FC236}">
              <a16:creationId xmlns="" xmlns:a16="http://schemas.microsoft.com/office/drawing/2014/main" id="{00000000-0008-0000-0500-0000C7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712" name="Text Box 15">
          <a:extLst>
            <a:ext uri="{FF2B5EF4-FFF2-40B4-BE49-F238E27FC236}">
              <a16:creationId xmlns="" xmlns:a16="http://schemas.microsoft.com/office/drawing/2014/main" id="{00000000-0008-0000-0500-0000C8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713" name="Text Box 15">
          <a:extLst>
            <a:ext uri="{FF2B5EF4-FFF2-40B4-BE49-F238E27FC236}">
              <a16:creationId xmlns="" xmlns:a16="http://schemas.microsoft.com/office/drawing/2014/main" id="{00000000-0008-0000-0500-0000C9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714" name="Text Box 15">
          <a:extLst>
            <a:ext uri="{FF2B5EF4-FFF2-40B4-BE49-F238E27FC236}">
              <a16:creationId xmlns="" xmlns:a16="http://schemas.microsoft.com/office/drawing/2014/main" id="{00000000-0008-0000-0500-0000CA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715" name="Text Box 15">
          <a:extLst>
            <a:ext uri="{FF2B5EF4-FFF2-40B4-BE49-F238E27FC236}">
              <a16:creationId xmlns="" xmlns:a16="http://schemas.microsoft.com/office/drawing/2014/main" id="{00000000-0008-0000-0500-0000CB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716" name="Text Box 15">
          <a:extLst>
            <a:ext uri="{FF2B5EF4-FFF2-40B4-BE49-F238E27FC236}">
              <a16:creationId xmlns="" xmlns:a16="http://schemas.microsoft.com/office/drawing/2014/main" id="{00000000-0008-0000-0500-0000CC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xdr:row>
      <xdr:rowOff>0</xdr:rowOff>
    </xdr:from>
    <xdr:ext cx="95250" cy="444014"/>
    <xdr:sp macro="" textlink="">
      <xdr:nvSpPr>
        <xdr:cNvPr id="717" name="Text Box 15">
          <a:extLst>
            <a:ext uri="{FF2B5EF4-FFF2-40B4-BE49-F238E27FC236}">
              <a16:creationId xmlns="" xmlns:a16="http://schemas.microsoft.com/office/drawing/2014/main" id="{00000000-0008-0000-0500-0000CD020000}"/>
            </a:ext>
          </a:extLst>
        </xdr:cNvPr>
        <xdr:cNvSpPr txBox="1">
          <a:spLocks noChangeArrowheads="1"/>
        </xdr:cNvSpPr>
      </xdr:nvSpPr>
      <xdr:spPr bwMode="auto">
        <a:xfrm>
          <a:off x="8960145" y="857892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718" name="Text Box 15">
          <a:extLst>
            <a:ext uri="{FF2B5EF4-FFF2-40B4-BE49-F238E27FC236}">
              <a16:creationId xmlns="" xmlns:a16="http://schemas.microsoft.com/office/drawing/2014/main" id="{00000000-0008-0000-0500-0000CE020000}"/>
            </a:ext>
          </a:extLst>
        </xdr:cNvPr>
        <xdr:cNvSpPr txBox="1">
          <a:spLocks noChangeArrowheads="1"/>
        </xdr:cNvSpPr>
      </xdr:nvSpPr>
      <xdr:spPr bwMode="auto">
        <a:xfrm>
          <a:off x="8960145"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719" name="Text Box 15">
          <a:extLst>
            <a:ext uri="{FF2B5EF4-FFF2-40B4-BE49-F238E27FC236}">
              <a16:creationId xmlns="" xmlns:a16="http://schemas.microsoft.com/office/drawing/2014/main" id="{00000000-0008-0000-0500-0000CF020000}"/>
            </a:ext>
          </a:extLst>
        </xdr:cNvPr>
        <xdr:cNvSpPr txBox="1">
          <a:spLocks noChangeArrowheads="1"/>
        </xdr:cNvSpPr>
      </xdr:nvSpPr>
      <xdr:spPr bwMode="auto">
        <a:xfrm>
          <a:off x="8960145"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720" name="Text Box 15">
          <a:extLst>
            <a:ext uri="{FF2B5EF4-FFF2-40B4-BE49-F238E27FC236}">
              <a16:creationId xmlns="" xmlns:a16="http://schemas.microsoft.com/office/drawing/2014/main" id="{00000000-0008-0000-0500-0000D0020000}"/>
            </a:ext>
          </a:extLst>
        </xdr:cNvPr>
        <xdr:cNvSpPr txBox="1">
          <a:spLocks noChangeArrowheads="1"/>
        </xdr:cNvSpPr>
      </xdr:nvSpPr>
      <xdr:spPr bwMode="auto">
        <a:xfrm>
          <a:off x="8960145"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721" name="Text Box 15">
          <a:extLst>
            <a:ext uri="{FF2B5EF4-FFF2-40B4-BE49-F238E27FC236}">
              <a16:creationId xmlns="" xmlns:a16="http://schemas.microsoft.com/office/drawing/2014/main" id="{00000000-0008-0000-0500-0000D1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722" name="Text Box 15">
          <a:extLst>
            <a:ext uri="{FF2B5EF4-FFF2-40B4-BE49-F238E27FC236}">
              <a16:creationId xmlns="" xmlns:a16="http://schemas.microsoft.com/office/drawing/2014/main" id="{00000000-0008-0000-0500-0000D2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723" name="Text Box 15">
          <a:extLst>
            <a:ext uri="{FF2B5EF4-FFF2-40B4-BE49-F238E27FC236}">
              <a16:creationId xmlns="" xmlns:a16="http://schemas.microsoft.com/office/drawing/2014/main" id="{00000000-0008-0000-0500-0000D3020000}"/>
            </a:ext>
          </a:extLst>
        </xdr:cNvPr>
        <xdr:cNvSpPr txBox="1">
          <a:spLocks noChangeArrowheads="1"/>
        </xdr:cNvSpPr>
      </xdr:nvSpPr>
      <xdr:spPr bwMode="auto">
        <a:xfrm>
          <a:off x="8960145"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724" name="Text Box 15">
          <a:extLst>
            <a:ext uri="{FF2B5EF4-FFF2-40B4-BE49-F238E27FC236}">
              <a16:creationId xmlns="" xmlns:a16="http://schemas.microsoft.com/office/drawing/2014/main" id="{00000000-0008-0000-0500-0000D4020000}"/>
            </a:ext>
          </a:extLst>
        </xdr:cNvPr>
        <xdr:cNvSpPr txBox="1">
          <a:spLocks noChangeArrowheads="1"/>
        </xdr:cNvSpPr>
      </xdr:nvSpPr>
      <xdr:spPr bwMode="auto">
        <a:xfrm>
          <a:off x="8960145"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725" name="Text Box 15">
          <a:extLst>
            <a:ext uri="{FF2B5EF4-FFF2-40B4-BE49-F238E27FC236}">
              <a16:creationId xmlns="" xmlns:a16="http://schemas.microsoft.com/office/drawing/2014/main" id="{00000000-0008-0000-0500-0000D5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726" name="Text Box 15">
          <a:extLst>
            <a:ext uri="{FF2B5EF4-FFF2-40B4-BE49-F238E27FC236}">
              <a16:creationId xmlns="" xmlns:a16="http://schemas.microsoft.com/office/drawing/2014/main" id="{00000000-0008-0000-0500-0000D6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727" name="Text Box 15">
          <a:extLst>
            <a:ext uri="{FF2B5EF4-FFF2-40B4-BE49-F238E27FC236}">
              <a16:creationId xmlns="" xmlns:a16="http://schemas.microsoft.com/office/drawing/2014/main" id="{00000000-0008-0000-0500-0000D7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728" name="Text Box 15">
          <a:extLst>
            <a:ext uri="{FF2B5EF4-FFF2-40B4-BE49-F238E27FC236}">
              <a16:creationId xmlns="" xmlns:a16="http://schemas.microsoft.com/office/drawing/2014/main" id="{00000000-0008-0000-0500-0000D8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729" name="Text Box 15">
          <a:extLst>
            <a:ext uri="{FF2B5EF4-FFF2-40B4-BE49-F238E27FC236}">
              <a16:creationId xmlns="" xmlns:a16="http://schemas.microsoft.com/office/drawing/2014/main" id="{00000000-0008-0000-0500-0000D9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730" name="Text Box 15">
          <a:extLst>
            <a:ext uri="{FF2B5EF4-FFF2-40B4-BE49-F238E27FC236}">
              <a16:creationId xmlns="" xmlns:a16="http://schemas.microsoft.com/office/drawing/2014/main" id="{00000000-0008-0000-0500-0000DA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731" name="Text Box 15">
          <a:extLst>
            <a:ext uri="{FF2B5EF4-FFF2-40B4-BE49-F238E27FC236}">
              <a16:creationId xmlns="" xmlns:a16="http://schemas.microsoft.com/office/drawing/2014/main" id="{00000000-0008-0000-0500-0000DB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xdr:row>
      <xdr:rowOff>0</xdr:rowOff>
    </xdr:from>
    <xdr:ext cx="95250" cy="171450"/>
    <xdr:sp macro="" textlink="">
      <xdr:nvSpPr>
        <xdr:cNvPr id="732" name="Text Box 16">
          <a:extLst>
            <a:ext uri="{FF2B5EF4-FFF2-40B4-BE49-F238E27FC236}">
              <a16:creationId xmlns="" xmlns:a16="http://schemas.microsoft.com/office/drawing/2014/main" id="{00000000-0008-0000-0500-0000DC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xdr:row>
      <xdr:rowOff>0</xdr:rowOff>
    </xdr:from>
    <xdr:ext cx="95250" cy="171450"/>
    <xdr:sp macro="" textlink="">
      <xdr:nvSpPr>
        <xdr:cNvPr id="733" name="Text Box 17">
          <a:extLst>
            <a:ext uri="{FF2B5EF4-FFF2-40B4-BE49-F238E27FC236}">
              <a16:creationId xmlns="" xmlns:a16="http://schemas.microsoft.com/office/drawing/2014/main" id="{00000000-0008-0000-0500-0000DD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xdr:row>
      <xdr:rowOff>0</xdr:rowOff>
    </xdr:from>
    <xdr:ext cx="95250" cy="171450"/>
    <xdr:sp macro="" textlink="">
      <xdr:nvSpPr>
        <xdr:cNvPr id="734" name="Text Box 18">
          <a:extLst>
            <a:ext uri="{FF2B5EF4-FFF2-40B4-BE49-F238E27FC236}">
              <a16:creationId xmlns="" xmlns:a16="http://schemas.microsoft.com/office/drawing/2014/main" id="{00000000-0008-0000-0500-0000DE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xdr:row>
      <xdr:rowOff>0</xdr:rowOff>
    </xdr:from>
    <xdr:ext cx="95250" cy="171450"/>
    <xdr:sp macro="" textlink="">
      <xdr:nvSpPr>
        <xdr:cNvPr id="735" name="Text Box 19">
          <a:extLst>
            <a:ext uri="{FF2B5EF4-FFF2-40B4-BE49-F238E27FC236}">
              <a16:creationId xmlns="" xmlns:a16="http://schemas.microsoft.com/office/drawing/2014/main" id="{00000000-0008-0000-0500-0000DF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xdr:row>
      <xdr:rowOff>0</xdr:rowOff>
    </xdr:from>
    <xdr:ext cx="95250" cy="213632"/>
    <xdr:sp macro="" textlink="">
      <xdr:nvSpPr>
        <xdr:cNvPr id="736" name="Text Box 15">
          <a:extLst>
            <a:ext uri="{FF2B5EF4-FFF2-40B4-BE49-F238E27FC236}">
              <a16:creationId xmlns="" xmlns:a16="http://schemas.microsoft.com/office/drawing/2014/main" id="{00000000-0008-0000-0500-0000E0020000}"/>
            </a:ext>
          </a:extLst>
        </xdr:cNvPr>
        <xdr:cNvSpPr txBox="1">
          <a:spLocks noChangeArrowheads="1"/>
        </xdr:cNvSpPr>
      </xdr:nvSpPr>
      <xdr:spPr bwMode="auto">
        <a:xfrm>
          <a:off x="8960145" y="935421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171450"/>
    <xdr:sp macro="" textlink="">
      <xdr:nvSpPr>
        <xdr:cNvPr id="737" name="Text Box 16">
          <a:extLst>
            <a:ext uri="{FF2B5EF4-FFF2-40B4-BE49-F238E27FC236}">
              <a16:creationId xmlns="" xmlns:a16="http://schemas.microsoft.com/office/drawing/2014/main" id="{00000000-0008-0000-0500-0000E1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171450"/>
    <xdr:sp macro="" textlink="">
      <xdr:nvSpPr>
        <xdr:cNvPr id="738" name="Text Box 17">
          <a:extLst>
            <a:ext uri="{FF2B5EF4-FFF2-40B4-BE49-F238E27FC236}">
              <a16:creationId xmlns="" xmlns:a16="http://schemas.microsoft.com/office/drawing/2014/main" id="{00000000-0008-0000-0500-0000E2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171450"/>
    <xdr:sp macro="" textlink="">
      <xdr:nvSpPr>
        <xdr:cNvPr id="739" name="Text Box 18">
          <a:extLst>
            <a:ext uri="{FF2B5EF4-FFF2-40B4-BE49-F238E27FC236}">
              <a16:creationId xmlns="" xmlns:a16="http://schemas.microsoft.com/office/drawing/2014/main" id="{00000000-0008-0000-0500-0000E3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171450"/>
    <xdr:sp macro="" textlink="">
      <xdr:nvSpPr>
        <xdr:cNvPr id="740" name="Text Box 19">
          <a:extLst>
            <a:ext uri="{FF2B5EF4-FFF2-40B4-BE49-F238E27FC236}">
              <a16:creationId xmlns="" xmlns:a16="http://schemas.microsoft.com/office/drawing/2014/main" id="{00000000-0008-0000-0500-0000E4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741" name="Text Box 15">
          <a:extLst>
            <a:ext uri="{FF2B5EF4-FFF2-40B4-BE49-F238E27FC236}">
              <a16:creationId xmlns="" xmlns:a16="http://schemas.microsoft.com/office/drawing/2014/main" id="{00000000-0008-0000-0500-0000E5020000}"/>
            </a:ext>
          </a:extLst>
        </xdr:cNvPr>
        <xdr:cNvSpPr txBox="1">
          <a:spLocks noChangeArrowheads="1"/>
        </xdr:cNvSpPr>
      </xdr:nvSpPr>
      <xdr:spPr bwMode="auto">
        <a:xfrm>
          <a:off x="8960145"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742" name="Text Box 15">
          <a:extLst>
            <a:ext uri="{FF2B5EF4-FFF2-40B4-BE49-F238E27FC236}">
              <a16:creationId xmlns="" xmlns:a16="http://schemas.microsoft.com/office/drawing/2014/main" id="{00000000-0008-0000-0500-0000E6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743" name="Text Box 15">
          <a:extLst>
            <a:ext uri="{FF2B5EF4-FFF2-40B4-BE49-F238E27FC236}">
              <a16:creationId xmlns="" xmlns:a16="http://schemas.microsoft.com/office/drawing/2014/main" id="{00000000-0008-0000-0500-0000E7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xdr:row>
      <xdr:rowOff>0</xdr:rowOff>
    </xdr:from>
    <xdr:ext cx="95250" cy="444331"/>
    <xdr:sp macro="" textlink="">
      <xdr:nvSpPr>
        <xdr:cNvPr id="744" name="Text Box 15">
          <a:extLst>
            <a:ext uri="{FF2B5EF4-FFF2-40B4-BE49-F238E27FC236}">
              <a16:creationId xmlns="" xmlns:a16="http://schemas.microsoft.com/office/drawing/2014/main" id="{00000000-0008-0000-0500-0000E8020000}"/>
            </a:ext>
          </a:extLst>
        </xdr:cNvPr>
        <xdr:cNvSpPr txBox="1">
          <a:spLocks noChangeArrowheads="1"/>
        </xdr:cNvSpPr>
      </xdr:nvSpPr>
      <xdr:spPr bwMode="auto">
        <a:xfrm>
          <a:off x="8960145" y="935421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171450"/>
    <xdr:sp macro="" textlink="">
      <xdr:nvSpPr>
        <xdr:cNvPr id="745" name="Text Box 16">
          <a:extLst>
            <a:ext uri="{FF2B5EF4-FFF2-40B4-BE49-F238E27FC236}">
              <a16:creationId xmlns="" xmlns:a16="http://schemas.microsoft.com/office/drawing/2014/main" id="{00000000-0008-0000-0500-0000E9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171450"/>
    <xdr:sp macro="" textlink="">
      <xdr:nvSpPr>
        <xdr:cNvPr id="746" name="Text Box 17">
          <a:extLst>
            <a:ext uri="{FF2B5EF4-FFF2-40B4-BE49-F238E27FC236}">
              <a16:creationId xmlns="" xmlns:a16="http://schemas.microsoft.com/office/drawing/2014/main" id="{00000000-0008-0000-0500-0000EA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171450"/>
    <xdr:sp macro="" textlink="">
      <xdr:nvSpPr>
        <xdr:cNvPr id="747" name="Text Box 18">
          <a:extLst>
            <a:ext uri="{FF2B5EF4-FFF2-40B4-BE49-F238E27FC236}">
              <a16:creationId xmlns="" xmlns:a16="http://schemas.microsoft.com/office/drawing/2014/main" id="{00000000-0008-0000-0500-0000EB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171450"/>
    <xdr:sp macro="" textlink="">
      <xdr:nvSpPr>
        <xdr:cNvPr id="748" name="Text Box 19">
          <a:extLst>
            <a:ext uri="{FF2B5EF4-FFF2-40B4-BE49-F238E27FC236}">
              <a16:creationId xmlns="" xmlns:a16="http://schemas.microsoft.com/office/drawing/2014/main" id="{00000000-0008-0000-0500-0000EC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749" name="Text Box 15">
          <a:extLst>
            <a:ext uri="{FF2B5EF4-FFF2-40B4-BE49-F238E27FC236}">
              <a16:creationId xmlns="" xmlns:a16="http://schemas.microsoft.com/office/drawing/2014/main" id="{00000000-0008-0000-0500-0000ED020000}"/>
            </a:ext>
          </a:extLst>
        </xdr:cNvPr>
        <xdr:cNvSpPr txBox="1">
          <a:spLocks noChangeArrowheads="1"/>
        </xdr:cNvSpPr>
      </xdr:nvSpPr>
      <xdr:spPr bwMode="auto">
        <a:xfrm>
          <a:off x="8960145"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750" name="Text Box 15">
          <a:extLst>
            <a:ext uri="{FF2B5EF4-FFF2-40B4-BE49-F238E27FC236}">
              <a16:creationId xmlns="" xmlns:a16="http://schemas.microsoft.com/office/drawing/2014/main" id="{00000000-0008-0000-0500-0000EE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751" name="Text Box 15">
          <a:extLst>
            <a:ext uri="{FF2B5EF4-FFF2-40B4-BE49-F238E27FC236}">
              <a16:creationId xmlns="" xmlns:a16="http://schemas.microsoft.com/office/drawing/2014/main" id="{00000000-0008-0000-0500-0000EF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752" name="Text Box 15">
          <a:extLst>
            <a:ext uri="{FF2B5EF4-FFF2-40B4-BE49-F238E27FC236}">
              <a16:creationId xmlns="" xmlns:a16="http://schemas.microsoft.com/office/drawing/2014/main" id="{00000000-0008-0000-0500-0000F0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753" name="Text Box 15">
          <a:extLst>
            <a:ext uri="{FF2B5EF4-FFF2-40B4-BE49-F238E27FC236}">
              <a16:creationId xmlns="" xmlns:a16="http://schemas.microsoft.com/office/drawing/2014/main" id="{00000000-0008-0000-0500-0000F1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754" name="Text Box 15">
          <a:extLst>
            <a:ext uri="{FF2B5EF4-FFF2-40B4-BE49-F238E27FC236}">
              <a16:creationId xmlns="" xmlns:a16="http://schemas.microsoft.com/office/drawing/2014/main" id="{00000000-0008-0000-0500-0000F2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755" name="Text Box 15">
          <a:extLst>
            <a:ext uri="{FF2B5EF4-FFF2-40B4-BE49-F238E27FC236}">
              <a16:creationId xmlns="" xmlns:a16="http://schemas.microsoft.com/office/drawing/2014/main" id="{00000000-0008-0000-0500-0000F3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756" name="Text Box 15">
          <a:extLst>
            <a:ext uri="{FF2B5EF4-FFF2-40B4-BE49-F238E27FC236}">
              <a16:creationId xmlns="" xmlns:a16="http://schemas.microsoft.com/office/drawing/2014/main" id="{00000000-0008-0000-0500-0000F4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757" name="Text Box 15">
          <a:extLst>
            <a:ext uri="{FF2B5EF4-FFF2-40B4-BE49-F238E27FC236}">
              <a16:creationId xmlns="" xmlns:a16="http://schemas.microsoft.com/office/drawing/2014/main" id="{00000000-0008-0000-0500-0000F5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758" name="Text Box 15">
          <a:extLst>
            <a:ext uri="{FF2B5EF4-FFF2-40B4-BE49-F238E27FC236}">
              <a16:creationId xmlns="" xmlns:a16="http://schemas.microsoft.com/office/drawing/2014/main" id="{00000000-0008-0000-0500-0000F6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759" name="Text Box 15">
          <a:extLst>
            <a:ext uri="{FF2B5EF4-FFF2-40B4-BE49-F238E27FC236}">
              <a16:creationId xmlns="" xmlns:a16="http://schemas.microsoft.com/office/drawing/2014/main" id="{00000000-0008-0000-0500-0000F7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760" name="Text Box 15">
          <a:extLst>
            <a:ext uri="{FF2B5EF4-FFF2-40B4-BE49-F238E27FC236}">
              <a16:creationId xmlns="" xmlns:a16="http://schemas.microsoft.com/office/drawing/2014/main" id="{00000000-0008-0000-0500-0000F8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761" name="Text Box 15">
          <a:extLst>
            <a:ext uri="{FF2B5EF4-FFF2-40B4-BE49-F238E27FC236}">
              <a16:creationId xmlns="" xmlns:a16="http://schemas.microsoft.com/office/drawing/2014/main" id="{00000000-0008-0000-0500-0000F9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762" name="Text Box 15">
          <a:extLst>
            <a:ext uri="{FF2B5EF4-FFF2-40B4-BE49-F238E27FC236}">
              <a16:creationId xmlns="" xmlns:a16="http://schemas.microsoft.com/office/drawing/2014/main" id="{00000000-0008-0000-0500-0000FA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764" name="Text Box 15">
          <a:extLst>
            <a:ext uri="{FF2B5EF4-FFF2-40B4-BE49-F238E27FC236}">
              <a16:creationId xmlns="" xmlns:a16="http://schemas.microsoft.com/office/drawing/2014/main" id="{00000000-0008-0000-0500-0000FC020000}"/>
            </a:ext>
          </a:extLst>
        </xdr:cNvPr>
        <xdr:cNvSpPr txBox="1">
          <a:spLocks noChangeArrowheads="1"/>
        </xdr:cNvSpPr>
      </xdr:nvSpPr>
      <xdr:spPr bwMode="auto">
        <a:xfrm>
          <a:off x="12826188"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765" name="Text Box 15">
          <a:extLst>
            <a:ext uri="{FF2B5EF4-FFF2-40B4-BE49-F238E27FC236}">
              <a16:creationId xmlns="" xmlns:a16="http://schemas.microsoft.com/office/drawing/2014/main" id="{00000000-0008-0000-0500-0000FD020000}"/>
            </a:ext>
          </a:extLst>
        </xdr:cNvPr>
        <xdr:cNvSpPr txBox="1">
          <a:spLocks noChangeArrowheads="1"/>
        </xdr:cNvSpPr>
      </xdr:nvSpPr>
      <xdr:spPr bwMode="auto">
        <a:xfrm>
          <a:off x="12826188"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766" name="Text Box 15">
          <a:extLst>
            <a:ext uri="{FF2B5EF4-FFF2-40B4-BE49-F238E27FC236}">
              <a16:creationId xmlns="" xmlns:a16="http://schemas.microsoft.com/office/drawing/2014/main" id="{00000000-0008-0000-0500-0000FE020000}"/>
            </a:ext>
          </a:extLst>
        </xdr:cNvPr>
        <xdr:cNvSpPr txBox="1">
          <a:spLocks noChangeArrowheads="1"/>
        </xdr:cNvSpPr>
      </xdr:nvSpPr>
      <xdr:spPr bwMode="auto">
        <a:xfrm>
          <a:off x="12826188"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767" name="Text Box 15">
          <a:extLst>
            <a:ext uri="{FF2B5EF4-FFF2-40B4-BE49-F238E27FC236}">
              <a16:creationId xmlns="" xmlns:a16="http://schemas.microsoft.com/office/drawing/2014/main" id="{00000000-0008-0000-0500-0000FF020000}"/>
            </a:ext>
          </a:extLst>
        </xdr:cNvPr>
        <xdr:cNvSpPr txBox="1">
          <a:spLocks noChangeArrowheads="1"/>
        </xdr:cNvSpPr>
      </xdr:nvSpPr>
      <xdr:spPr bwMode="auto">
        <a:xfrm>
          <a:off x="12826188"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768" name="Text Box 15">
          <a:extLst>
            <a:ext uri="{FF2B5EF4-FFF2-40B4-BE49-F238E27FC236}">
              <a16:creationId xmlns="" xmlns:a16="http://schemas.microsoft.com/office/drawing/2014/main" id="{00000000-0008-0000-0500-000000030000}"/>
            </a:ext>
          </a:extLst>
        </xdr:cNvPr>
        <xdr:cNvSpPr txBox="1">
          <a:spLocks noChangeArrowheads="1"/>
        </xdr:cNvSpPr>
      </xdr:nvSpPr>
      <xdr:spPr bwMode="auto">
        <a:xfrm>
          <a:off x="12826188"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769" name="Text Box 15">
          <a:extLst>
            <a:ext uri="{FF2B5EF4-FFF2-40B4-BE49-F238E27FC236}">
              <a16:creationId xmlns="" xmlns:a16="http://schemas.microsoft.com/office/drawing/2014/main" id="{00000000-0008-0000-0500-000001030000}"/>
            </a:ext>
          </a:extLst>
        </xdr:cNvPr>
        <xdr:cNvSpPr txBox="1">
          <a:spLocks noChangeArrowheads="1"/>
        </xdr:cNvSpPr>
      </xdr:nvSpPr>
      <xdr:spPr bwMode="auto">
        <a:xfrm>
          <a:off x="12826188"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770" name="Text Box 15">
          <a:extLst>
            <a:ext uri="{FF2B5EF4-FFF2-40B4-BE49-F238E27FC236}">
              <a16:creationId xmlns="" xmlns:a16="http://schemas.microsoft.com/office/drawing/2014/main" id="{00000000-0008-0000-0500-000002030000}"/>
            </a:ext>
          </a:extLst>
        </xdr:cNvPr>
        <xdr:cNvSpPr txBox="1">
          <a:spLocks noChangeArrowheads="1"/>
        </xdr:cNvSpPr>
      </xdr:nvSpPr>
      <xdr:spPr bwMode="auto">
        <a:xfrm>
          <a:off x="12826188"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771" name="Text Box 15">
          <a:extLst>
            <a:ext uri="{FF2B5EF4-FFF2-40B4-BE49-F238E27FC236}">
              <a16:creationId xmlns="" xmlns:a16="http://schemas.microsoft.com/office/drawing/2014/main" id="{00000000-0008-0000-0500-000003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772" name="Text Box 15">
          <a:extLst>
            <a:ext uri="{FF2B5EF4-FFF2-40B4-BE49-F238E27FC236}">
              <a16:creationId xmlns="" xmlns:a16="http://schemas.microsoft.com/office/drawing/2014/main" id="{00000000-0008-0000-0500-000004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773" name="Text Box 15">
          <a:extLst>
            <a:ext uri="{FF2B5EF4-FFF2-40B4-BE49-F238E27FC236}">
              <a16:creationId xmlns="" xmlns:a16="http://schemas.microsoft.com/office/drawing/2014/main" id="{00000000-0008-0000-0500-000005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774" name="Text Box 15">
          <a:extLst>
            <a:ext uri="{FF2B5EF4-FFF2-40B4-BE49-F238E27FC236}">
              <a16:creationId xmlns="" xmlns:a16="http://schemas.microsoft.com/office/drawing/2014/main" id="{00000000-0008-0000-0500-000006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775" name="Text Box 15">
          <a:extLst>
            <a:ext uri="{FF2B5EF4-FFF2-40B4-BE49-F238E27FC236}">
              <a16:creationId xmlns="" xmlns:a16="http://schemas.microsoft.com/office/drawing/2014/main" id="{00000000-0008-0000-0500-000007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776" name="Text Box 15">
          <a:extLst>
            <a:ext uri="{FF2B5EF4-FFF2-40B4-BE49-F238E27FC236}">
              <a16:creationId xmlns="" xmlns:a16="http://schemas.microsoft.com/office/drawing/2014/main" id="{00000000-0008-0000-0500-000008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777" name="Text Box 15">
          <a:extLst>
            <a:ext uri="{FF2B5EF4-FFF2-40B4-BE49-F238E27FC236}">
              <a16:creationId xmlns="" xmlns:a16="http://schemas.microsoft.com/office/drawing/2014/main" id="{00000000-0008-0000-0500-000009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xdr:row>
      <xdr:rowOff>0</xdr:rowOff>
    </xdr:from>
    <xdr:ext cx="95250" cy="171450"/>
    <xdr:sp macro="" textlink="">
      <xdr:nvSpPr>
        <xdr:cNvPr id="778" name="Text Box 16">
          <a:extLst>
            <a:ext uri="{FF2B5EF4-FFF2-40B4-BE49-F238E27FC236}">
              <a16:creationId xmlns="" xmlns:a16="http://schemas.microsoft.com/office/drawing/2014/main" id="{00000000-0008-0000-0500-00000A030000}"/>
            </a:ext>
          </a:extLst>
        </xdr:cNvPr>
        <xdr:cNvSpPr txBox="1">
          <a:spLocks noChangeArrowheads="1"/>
        </xdr:cNvSpPr>
      </xdr:nvSpPr>
      <xdr:spPr bwMode="auto">
        <a:xfrm>
          <a:off x="12826188"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xdr:row>
      <xdr:rowOff>0</xdr:rowOff>
    </xdr:from>
    <xdr:ext cx="95250" cy="171450"/>
    <xdr:sp macro="" textlink="">
      <xdr:nvSpPr>
        <xdr:cNvPr id="779" name="Text Box 17">
          <a:extLst>
            <a:ext uri="{FF2B5EF4-FFF2-40B4-BE49-F238E27FC236}">
              <a16:creationId xmlns="" xmlns:a16="http://schemas.microsoft.com/office/drawing/2014/main" id="{00000000-0008-0000-0500-00000B030000}"/>
            </a:ext>
          </a:extLst>
        </xdr:cNvPr>
        <xdr:cNvSpPr txBox="1">
          <a:spLocks noChangeArrowheads="1"/>
        </xdr:cNvSpPr>
      </xdr:nvSpPr>
      <xdr:spPr bwMode="auto">
        <a:xfrm>
          <a:off x="12826188"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1046162</xdr:colOff>
      <xdr:row>7</xdr:row>
      <xdr:rowOff>0</xdr:rowOff>
    </xdr:from>
    <xdr:ext cx="95250" cy="171450"/>
    <xdr:sp macro="" textlink="">
      <xdr:nvSpPr>
        <xdr:cNvPr id="780" name="Text Box 18">
          <a:extLst>
            <a:ext uri="{FF2B5EF4-FFF2-40B4-BE49-F238E27FC236}">
              <a16:creationId xmlns="" xmlns:a16="http://schemas.microsoft.com/office/drawing/2014/main" id="{00000000-0008-0000-0500-00000C030000}"/>
            </a:ext>
          </a:extLst>
        </xdr:cNvPr>
        <xdr:cNvSpPr txBox="1">
          <a:spLocks noChangeArrowheads="1"/>
        </xdr:cNvSpPr>
      </xdr:nvSpPr>
      <xdr:spPr bwMode="auto">
        <a:xfrm>
          <a:off x="12800012" y="41497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xdr:row>
      <xdr:rowOff>0</xdr:rowOff>
    </xdr:from>
    <xdr:ext cx="95250" cy="213632"/>
    <xdr:sp macro="" textlink="">
      <xdr:nvSpPr>
        <xdr:cNvPr id="782" name="Text Box 15">
          <a:extLst>
            <a:ext uri="{FF2B5EF4-FFF2-40B4-BE49-F238E27FC236}">
              <a16:creationId xmlns="" xmlns:a16="http://schemas.microsoft.com/office/drawing/2014/main" id="{00000000-0008-0000-0500-00000E030000}"/>
            </a:ext>
          </a:extLst>
        </xdr:cNvPr>
        <xdr:cNvSpPr txBox="1">
          <a:spLocks noChangeArrowheads="1"/>
        </xdr:cNvSpPr>
      </xdr:nvSpPr>
      <xdr:spPr bwMode="auto">
        <a:xfrm>
          <a:off x="12826188" y="935421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171450"/>
    <xdr:sp macro="" textlink="">
      <xdr:nvSpPr>
        <xdr:cNvPr id="783" name="Text Box 16">
          <a:extLst>
            <a:ext uri="{FF2B5EF4-FFF2-40B4-BE49-F238E27FC236}">
              <a16:creationId xmlns="" xmlns:a16="http://schemas.microsoft.com/office/drawing/2014/main" id="{00000000-0008-0000-0500-00000F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171450"/>
    <xdr:sp macro="" textlink="">
      <xdr:nvSpPr>
        <xdr:cNvPr id="784" name="Text Box 17">
          <a:extLst>
            <a:ext uri="{FF2B5EF4-FFF2-40B4-BE49-F238E27FC236}">
              <a16:creationId xmlns="" xmlns:a16="http://schemas.microsoft.com/office/drawing/2014/main" id="{00000000-0008-0000-0500-000010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171450"/>
    <xdr:sp macro="" textlink="">
      <xdr:nvSpPr>
        <xdr:cNvPr id="785" name="Text Box 18">
          <a:extLst>
            <a:ext uri="{FF2B5EF4-FFF2-40B4-BE49-F238E27FC236}">
              <a16:creationId xmlns="" xmlns:a16="http://schemas.microsoft.com/office/drawing/2014/main" id="{00000000-0008-0000-0500-000011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171450"/>
    <xdr:sp macro="" textlink="">
      <xdr:nvSpPr>
        <xdr:cNvPr id="786" name="Text Box 19">
          <a:extLst>
            <a:ext uri="{FF2B5EF4-FFF2-40B4-BE49-F238E27FC236}">
              <a16:creationId xmlns="" xmlns:a16="http://schemas.microsoft.com/office/drawing/2014/main" id="{00000000-0008-0000-0500-000012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787" name="Text Box 15">
          <a:extLst>
            <a:ext uri="{FF2B5EF4-FFF2-40B4-BE49-F238E27FC236}">
              <a16:creationId xmlns="" xmlns:a16="http://schemas.microsoft.com/office/drawing/2014/main" id="{00000000-0008-0000-0500-000013030000}"/>
            </a:ext>
          </a:extLst>
        </xdr:cNvPr>
        <xdr:cNvSpPr txBox="1">
          <a:spLocks noChangeArrowheads="1"/>
        </xdr:cNvSpPr>
      </xdr:nvSpPr>
      <xdr:spPr bwMode="auto">
        <a:xfrm>
          <a:off x="12826188"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788" name="Text Box 15">
          <a:extLst>
            <a:ext uri="{FF2B5EF4-FFF2-40B4-BE49-F238E27FC236}">
              <a16:creationId xmlns="" xmlns:a16="http://schemas.microsoft.com/office/drawing/2014/main" id="{00000000-0008-0000-0500-000014030000}"/>
            </a:ext>
          </a:extLst>
        </xdr:cNvPr>
        <xdr:cNvSpPr txBox="1">
          <a:spLocks noChangeArrowheads="1"/>
        </xdr:cNvSpPr>
      </xdr:nvSpPr>
      <xdr:spPr bwMode="auto">
        <a:xfrm>
          <a:off x="12826188"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789" name="Text Box 15">
          <a:extLst>
            <a:ext uri="{FF2B5EF4-FFF2-40B4-BE49-F238E27FC236}">
              <a16:creationId xmlns="" xmlns:a16="http://schemas.microsoft.com/office/drawing/2014/main" id="{00000000-0008-0000-0500-000015030000}"/>
            </a:ext>
          </a:extLst>
        </xdr:cNvPr>
        <xdr:cNvSpPr txBox="1">
          <a:spLocks noChangeArrowheads="1"/>
        </xdr:cNvSpPr>
      </xdr:nvSpPr>
      <xdr:spPr bwMode="auto">
        <a:xfrm>
          <a:off x="12826188"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792" name="Text Box 15">
          <a:extLst>
            <a:ext uri="{FF2B5EF4-FFF2-40B4-BE49-F238E27FC236}">
              <a16:creationId xmlns="" xmlns:a16="http://schemas.microsoft.com/office/drawing/2014/main" id="{00000000-0008-0000-0500-000018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793" name="Text Box 15">
          <a:extLst>
            <a:ext uri="{FF2B5EF4-FFF2-40B4-BE49-F238E27FC236}">
              <a16:creationId xmlns="" xmlns:a16="http://schemas.microsoft.com/office/drawing/2014/main" id="{00000000-0008-0000-0500-000019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794" name="Text Box 15">
          <a:extLst>
            <a:ext uri="{FF2B5EF4-FFF2-40B4-BE49-F238E27FC236}">
              <a16:creationId xmlns="" xmlns:a16="http://schemas.microsoft.com/office/drawing/2014/main" id="{00000000-0008-0000-0500-00001A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795" name="Text Box 15">
          <a:extLst>
            <a:ext uri="{FF2B5EF4-FFF2-40B4-BE49-F238E27FC236}">
              <a16:creationId xmlns="" xmlns:a16="http://schemas.microsoft.com/office/drawing/2014/main" id="{00000000-0008-0000-0500-00001B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796" name="Text Box 15">
          <a:extLst>
            <a:ext uri="{FF2B5EF4-FFF2-40B4-BE49-F238E27FC236}">
              <a16:creationId xmlns="" xmlns:a16="http://schemas.microsoft.com/office/drawing/2014/main" id="{00000000-0008-0000-0500-00001C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797" name="Text Box 15">
          <a:extLst>
            <a:ext uri="{FF2B5EF4-FFF2-40B4-BE49-F238E27FC236}">
              <a16:creationId xmlns="" xmlns:a16="http://schemas.microsoft.com/office/drawing/2014/main" id="{00000000-0008-0000-0500-00001D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798" name="Text Box 15">
          <a:extLst>
            <a:ext uri="{FF2B5EF4-FFF2-40B4-BE49-F238E27FC236}">
              <a16:creationId xmlns="" xmlns:a16="http://schemas.microsoft.com/office/drawing/2014/main" id="{00000000-0008-0000-0500-00001E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799" name="Text Box 15">
          <a:extLst>
            <a:ext uri="{FF2B5EF4-FFF2-40B4-BE49-F238E27FC236}">
              <a16:creationId xmlns="" xmlns:a16="http://schemas.microsoft.com/office/drawing/2014/main" id="{00000000-0008-0000-0500-00001F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800" name="Text Box 15">
          <a:extLst>
            <a:ext uri="{FF2B5EF4-FFF2-40B4-BE49-F238E27FC236}">
              <a16:creationId xmlns="" xmlns:a16="http://schemas.microsoft.com/office/drawing/2014/main" id="{00000000-0008-0000-0500-000020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801" name="Text Box 15">
          <a:extLst>
            <a:ext uri="{FF2B5EF4-FFF2-40B4-BE49-F238E27FC236}">
              <a16:creationId xmlns="" xmlns:a16="http://schemas.microsoft.com/office/drawing/2014/main" id="{00000000-0008-0000-0500-000021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802" name="Text Box 15">
          <a:extLst>
            <a:ext uri="{FF2B5EF4-FFF2-40B4-BE49-F238E27FC236}">
              <a16:creationId xmlns="" xmlns:a16="http://schemas.microsoft.com/office/drawing/2014/main" id="{00000000-0008-0000-0500-000022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803" name="Text Box 15">
          <a:extLst>
            <a:ext uri="{FF2B5EF4-FFF2-40B4-BE49-F238E27FC236}">
              <a16:creationId xmlns="" xmlns:a16="http://schemas.microsoft.com/office/drawing/2014/main" id="{00000000-0008-0000-0500-000023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804" name="Text Box 15">
          <a:extLst>
            <a:ext uri="{FF2B5EF4-FFF2-40B4-BE49-F238E27FC236}">
              <a16:creationId xmlns="" xmlns:a16="http://schemas.microsoft.com/office/drawing/2014/main" id="{00000000-0008-0000-0500-000024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805" name="Text Box 15">
          <a:extLst>
            <a:ext uri="{FF2B5EF4-FFF2-40B4-BE49-F238E27FC236}">
              <a16:creationId xmlns="" xmlns:a16="http://schemas.microsoft.com/office/drawing/2014/main" id="{00000000-0008-0000-0500-000025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806" name="Text Box 15">
          <a:extLst>
            <a:ext uri="{FF2B5EF4-FFF2-40B4-BE49-F238E27FC236}">
              <a16:creationId xmlns="" xmlns:a16="http://schemas.microsoft.com/office/drawing/2014/main" id="{00000000-0008-0000-0500-000026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807" name="Text Box 15">
          <a:extLst>
            <a:ext uri="{FF2B5EF4-FFF2-40B4-BE49-F238E27FC236}">
              <a16:creationId xmlns="" xmlns:a16="http://schemas.microsoft.com/office/drawing/2014/main" id="{00000000-0008-0000-0500-000027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808" name="Text Box 15">
          <a:extLst>
            <a:ext uri="{FF2B5EF4-FFF2-40B4-BE49-F238E27FC236}">
              <a16:creationId xmlns="" xmlns:a16="http://schemas.microsoft.com/office/drawing/2014/main" id="{00000000-0008-0000-0500-000028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809" name="Text Box 15">
          <a:extLst>
            <a:ext uri="{FF2B5EF4-FFF2-40B4-BE49-F238E27FC236}">
              <a16:creationId xmlns="" xmlns:a16="http://schemas.microsoft.com/office/drawing/2014/main" id="{00000000-0008-0000-0500-000029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810" name="Text Box 15">
          <a:extLst>
            <a:ext uri="{FF2B5EF4-FFF2-40B4-BE49-F238E27FC236}">
              <a16:creationId xmlns="" xmlns:a16="http://schemas.microsoft.com/office/drawing/2014/main" id="{00000000-0008-0000-0500-00002A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811" name="Text Box 15">
          <a:extLst>
            <a:ext uri="{FF2B5EF4-FFF2-40B4-BE49-F238E27FC236}">
              <a16:creationId xmlns="" xmlns:a16="http://schemas.microsoft.com/office/drawing/2014/main" id="{00000000-0008-0000-0500-00002B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812" name="Text Box 15">
          <a:extLst>
            <a:ext uri="{FF2B5EF4-FFF2-40B4-BE49-F238E27FC236}">
              <a16:creationId xmlns="" xmlns:a16="http://schemas.microsoft.com/office/drawing/2014/main" id="{00000000-0008-0000-0500-00002C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813" name="Text Box 15">
          <a:extLst>
            <a:ext uri="{FF2B5EF4-FFF2-40B4-BE49-F238E27FC236}">
              <a16:creationId xmlns="" xmlns:a16="http://schemas.microsoft.com/office/drawing/2014/main" id="{00000000-0008-0000-0500-00002D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814" name="Text Box 15">
          <a:extLst>
            <a:ext uri="{FF2B5EF4-FFF2-40B4-BE49-F238E27FC236}">
              <a16:creationId xmlns="" xmlns:a16="http://schemas.microsoft.com/office/drawing/2014/main" id="{00000000-0008-0000-0500-00002E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815" name="Text Box 15">
          <a:extLst>
            <a:ext uri="{FF2B5EF4-FFF2-40B4-BE49-F238E27FC236}">
              <a16:creationId xmlns="" xmlns:a16="http://schemas.microsoft.com/office/drawing/2014/main" id="{00000000-0008-0000-0500-00002F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816" name="Text Box 15">
          <a:extLst>
            <a:ext uri="{FF2B5EF4-FFF2-40B4-BE49-F238E27FC236}">
              <a16:creationId xmlns="" xmlns:a16="http://schemas.microsoft.com/office/drawing/2014/main" id="{00000000-0008-0000-0500-000030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817" name="Text Box 15">
          <a:extLst>
            <a:ext uri="{FF2B5EF4-FFF2-40B4-BE49-F238E27FC236}">
              <a16:creationId xmlns="" xmlns:a16="http://schemas.microsoft.com/office/drawing/2014/main" id="{00000000-0008-0000-0500-000031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818" name="Text Box 15">
          <a:extLst>
            <a:ext uri="{FF2B5EF4-FFF2-40B4-BE49-F238E27FC236}">
              <a16:creationId xmlns="" xmlns:a16="http://schemas.microsoft.com/office/drawing/2014/main" id="{00000000-0008-0000-0500-000032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819" name="Text Box 15">
          <a:extLst>
            <a:ext uri="{FF2B5EF4-FFF2-40B4-BE49-F238E27FC236}">
              <a16:creationId xmlns="" xmlns:a16="http://schemas.microsoft.com/office/drawing/2014/main" id="{00000000-0008-0000-0500-000033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820" name="Text Box 15">
          <a:extLst>
            <a:ext uri="{FF2B5EF4-FFF2-40B4-BE49-F238E27FC236}">
              <a16:creationId xmlns="" xmlns:a16="http://schemas.microsoft.com/office/drawing/2014/main" id="{00000000-0008-0000-0500-000034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821" name="Text Box 15">
          <a:extLst>
            <a:ext uri="{FF2B5EF4-FFF2-40B4-BE49-F238E27FC236}">
              <a16:creationId xmlns="" xmlns:a16="http://schemas.microsoft.com/office/drawing/2014/main" id="{00000000-0008-0000-0500-000035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822" name="Text Box 15">
          <a:extLst>
            <a:ext uri="{FF2B5EF4-FFF2-40B4-BE49-F238E27FC236}">
              <a16:creationId xmlns="" xmlns:a16="http://schemas.microsoft.com/office/drawing/2014/main" id="{00000000-0008-0000-0500-000036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823" name="Text Box 15">
          <a:extLst>
            <a:ext uri="{FF2B5EF4-FFF2-40B4-BE49-F238E27FC236}">
              <a16:creationId xmlns="" xmlns:a16="http://schemas.microsoft.com/office/drawing/2014/main" id="{00000000-0008-0000-0500-000037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824" name="Text Box 15">
          <a:extLst>
            <a:ext uri="{FF2B5EF4-FFF2-40B4-BE49-F238E27FC236}">
              <a16:creationId xmlns="" xmlns:a16="http://schemas.microsoft.com/office/drawing/2014/main" id="{00000000-0008-0000-0500-000038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825" name="Text Box 15">
          <a:extLst>
            <a:ext uri="{FF2B5EF4-FFF2-40B4-BE49-F238E27FC236}">
              <a16:creationId xmlns="" xmlns:a16="http://schemas.microsoft.com/office/drawing/2014/main" id="{00000000-0008-0000-0500-000039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826" name="Text Box 15">
          <a:extLst>
            <a:ext uri="{FF2B5EF4-FFF2-40B4-BE49-F238E27FC236}">
              <a16:creationId xmlns="" xmlns:a16="http://schemas.microsoft.com/office/drawing/2014/main" id="{00000000-0008-0000-0500-00003A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827" name="Text Box 15">
          <a:extLst>
            <a:ext uri="{FF2B5EF4-FFF2-40B4-BE49-F238E27FC236}">
              <a16:creationId xmlns="" xmlns:a16="http://schemas.microsoft.com/office/drawing/2014/main" id="{00000000-0008-0000-0500-00003B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828" name="Text Box 15">
          <a:extLst>
            <a:ext uri="{FF2B5EF4-FFF2-40B4-BE49-F238E27FC236}">
              <a16:creationId xmlns="" xmlns:a16="http://schemas.microsoft.com/office/drawing/2014/main" id="{00000000-0008-0000-0500-00003C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829" name="Text Box 15">
          <a:extLst>
            <a:ext uri="{FF2B5EF4-FFF2-40B4-BE49-F238E27FC236}">
              <a16:creationId xmlns="" xmlns:a16="http://schemas.microsoft.com/office/drawing/2014/main" id="{00000000-0008-0000-0500-00003D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830" name="Text Box 15">
          <a:extLst>
            <a:ext uri="{FF2B5EF4-FFF2-40B4-BE49-F238E27FC236}">
              <a16:creationId xmlns="" xmlns:a16="http://schemas.microsoft.com/office/drawing/2014/main" id="{00000000-0008-0000-0500-00003E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831" name="Text Box 15">
          <a:extLst>
            <a:ext uri="{FF2B5EF4-FFF2-40B4-BE49-F238E27FC236}">
              <a16:creationId xmlns="" xmlns:a16="http://schemas.microsoft.com/office/drawing/2014/main" id="{00000000-0008-0000-0500-00003F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832" name="Text Box 15">
          <a:extLst>
            <a:ext uri="{FF2B5EF4-FFF2-40B4-BE49-F238E27FC236}">
              <a16:creationId xmlns="" xmlns:a16="http://schemas.microsoft.com/office/drawing/2014/main" id="{00000000-0008-0000-0500-000040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833" name="Text Box 15">
          <a:extLst>
            <a:ext uri="{FF2B5EF4-FFF2-40B4-BE49-F238E27FC236}">
              <a16:creationId xmlns="" xmlns:a16="http://schemas.microsoft.com/office/drawing/2014/main" id="{00000000-0008-0000-0500-000041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834" name="Text Box 15">
          <a:extLst>
            <a:ext uri="{FF2B5EF4-FFF2-40B4-BE49-F238E27FC236}">
              <a16:creationId xmlns="" xmlns:a16="http://schemas.microsoft.com/office/drawing/2014/main" id="{00000000-0008-0000-0500-000042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xdr:row>
      <xdr:rowOff>0</xdr:rowOff>
    </xdr:from>
    <xdr:ext cx="95250" cy="171450"/>
    <xdr:sp macro="" textlink="">
      <xdr:nvSpPr>
        <xdr:cNvPr id="836" name="Text Box 16">
          <a:extLst>
            <a:ext uri="{FF2B5EF4-FFF2-40B4-BE49-F238E27FC236}">
              <a16:creationId xmlns="" xmlns:a16="http://schemas.microsoft.com/office/drawing/2014/main" id="{00000000-0008-0000-0500-000044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xdr:row>
      <xdr:rowOff>0</xdr:rowOff>
    </xdr:from>
    <xdr:ext cx="95250" cy="171450"/>
    <xdr:sp macro="" textlink="">
      <xdr:nvSpPr>
        <xdr:cNvPr id="837" name="Text Box 17">
          <a:extLst>
            <a:ext uri="{FF2B5EF4-FFF2-40B4-BE49-F238E27FC236}">
              <a16:creationId xmlns="" xmlns:a16="http://schemas.microsoft.com/office/drawing/2014/main" id="{00000000-0008-0000-0500-000045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xdr:row>
      <xdr:rowOff>0</xdr:rowOff>
    </xdr:from>
    <xdr:ext cx="95250" cy="171450"/>
    <xdr:sp macro="" textlink="">
      <xdr:nvSpPr>
        <xdr:cNvPr id="838" name="Text Box 18">
          <a:extLst>
            <a:ext uri="{FF2B5EF4-FFF2-40B4-BE49-F238E27FC236}">
              <a16:creationId xmlns="" xmlns:a16="http://schemas.microsoft.com/office/drawing/2014/main" id="{00000000-0008-0000-0500-000046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xdr:row>
      <xdr:rowOff>0</xdr:rowOff>
    </xdr:from>
    <xdr:ext cx="95250" cy="171450"/>
    <xdr:sp macro="" textlink="">
      <xdr:nvSpPr>
        <xdr:cNvPr id="839" name="Text Box 19">
          <a:extLst>
            <a:ext uri="{FF2B5EF4-FFF2-40B4-BE49-F238E27FC236}">
              <a16:creationId xmlns="" xmlns:a16="http://schemas.microsoft.com/office/drawing/2014/main" id="{00000000-0008-0000-0500-000047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841" name="Text Box 15">
          <a:extLst>
            <a:ext uri="{FF2B5EF4-FFF2-40B4-BE49-F238E27FC236}">
              <a16:creationId xmlns="" xmlns:a16="http://schemas.microsoft.com/office/drawing/2014/main" id="{00000000-0008-0000-0500-00004903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842" name="Text Box 15">
          <a:extLst>
            <a:ext uri="{FF2B5EF4-FFF2-40B4-BE49-F238E27FC236}">
              <a16:creationId xmlns="" xmlns:a16="http://schemas.microsoft.com/office/drawing/2014/main" id="{00000000-0008-0000-0500-00004A03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843" name="Text Box 15">
          <a:extLst>
            <a:ext uri="{FF2B5EF4-FFF2-40B4-BE49-F238E27FC236}">
              <a16:creationId xmlns="" xmlns:a16="http://schemas.microsoft.com/office/drawing/2014/main" id="{00000000-0008-0000-0500-00004B03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844" name="Text Box 15">
          <a:extLst>
            <a:ext uri="{FF2B5EF4-FFF2-40B4-BE49-F238E27FC236}">
              <a16:creationId xmlns="" xmlns:a16="http://schemas.microsoft.com/office/drawing/2014/main" id="{00000000-0008-0000-0500-00004C03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845" name="Text Box 15">
          <a:extLst>
            <a:ext uri="{FF2B5EF4-FFF2-40B4-BE49-F238E27FC236}">
              <a16:creationId xmlns="" xmlns:a16="http://schemas.microsoft.com/office/drawing/2014/main" id="{00000000-0008-0000-0500-00004D03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846" name="Text Box 15">
          <a:extLst>
            <a:ext uri="{FF2B5EF4-FFF2-40B4-BE49-F238E27FC236}">
              <a16:creationId xmlns="" xmlns:a16="http://schemas.microsoft.com/office/drawing/2014/main" id="{00000000-0008-0000-0500-00004E030000}"/>
            </a:ext>
          </a:extLst>
        </xdr:cNvPr>
        <xdr:cNvSpPr txBox="1">
          <a:spLocks noChangeArrowheads="1"/>
        </xdr:cNvSpPr>
      </xdr:nvSpPr>
      <xdr:spPr bwMode="auto">
        <a:xfrm>
          <a:off x="6655254" y="5602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847" name="Text Box 15">
          <a:extLst>
            <a:ext uri="{FF2B5EF4-FFF2-40B4-BE49-F238E27FC236}">
              <a16:creationId xmlns="" xmlns:a16="http://schemas.microsoft.com/office/drawing/2014/main" id="{00000000-0008-0000-0500-00004F030000}"/>
            </a:ext>
          </a:extLst>
        </xdr:cNvPr>
        <xdr:cNvSpPr txBox="1">
          <a:spLocks noChangeArrowheads="1"/>
        </xdr:cNvSpPr>
      </xdr:nvSpPr>
      <xdr:spPr bwMode="auto">
        <a:xfrm>
          <a:off x="6655254" y="5602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848" name="Text Box 15">
          <a:extLst>
            <a:ext uri="{FF2B5EF4-FFF2-40B4-BE49-F238E27FC236}">
              <a16:creationId xmlns="" xmlns:a16="http://schemas.microsoft.com/office/drawing/2014/main" id="{00000000-0008-0000-0500-000050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849" name="Text Box 15">
          <a:extLst>
            <a:ext uri="{FF2B5EF4-FFF2-40B4-BE49-F238E27FC236}">
              <a16:creationId xmlns="" xmlns:a16="http://schemas.microsoft.com/office/drawing/2014/main" id="{00000000-0008-0000-0500-000051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850" name="Text Box 15">
          <a:extLst>
            <a:ext uri="{FF2B5EF4-FFF2-40B4-BE49-F238E27FC236}">
              <a16:creationId xmlns="" xmlns:a16="http://schemas.microsoft.com/office/drawing/2014/main" id="{00000000-0008-0000-0500-000052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851" name="Text Box 15">
          <a:extLst>
            <a:ext uri="{FF2B5EF4-FFF2-40B4-BE49-F238E27FC236}">
              <a16:creationId xmlns="" xmlns:a16="http://schemas.microsoft.com/office/drawing/2014/main" id="{00000000-0008-0000-0500-000053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852" name="Text Box 15">
          <a:extLst>
            <a:ext uri="{FF2B5EF4-FFF2-40B4-BE49-F238E27FC236}">
              <a16:creationId xmlns="" xmlns:a16="http://schemas.microsoft.com/office/drawing/2014/main" id="{00000000-0008-0000-0500-000054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853" name="Text Box 15">
          <a:extLst>
            <a:ext uri="{FF2B5EF4-FFF2-40B4-BE49-F238E27FC236}">
              <a16:creationId xmlns="" xmlns:a16="http://schemas.microsoft.com/office/drawing/2014/main" id="{00000000-0008-0000-0500-000055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854" name="Text Box 15">
          <a:extLst>
            <a:ext uri="{FF2B5EF4-FFF2-40B4-BE49-F238E27FC236}">
              <a16:creationId xmlns="" xmlns:a16="http://schemas.microsoft.com/office/drawing/2014/main" id="{00000000-0008-0000-0500-000056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171450"/>
    <xdr:sp macro="" textlink="">
      <xdr:nvSpPr>
        <xdr:cNvPr id="855" name="Text Box 16">
          <a:extLst>
            <a:ext uri="{FF2B5EF4-FFF2-40B4-BE49-F238E27FC236}">
              <a16:creationId xmlns="" xmlns:a16="http://schemas.microsoft.com/office/drawing/2014/main" id="{00000000-0008-0000-0500-000057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171450"/>
    <xdr:sp macro="" textlink="">
      <xdr:nvSpPr>
        <xdr:cNvPr id="856" name="Text Box 17">
          <a:extLst>
            <a:ext uri="{FF2B5EF4-FFF2-40B4-BE49-F238E27FC236}">
              <a16:creationId xmlns="" xmlns:a16="http://schemas.microsoft.com/office/drawing/2014/main" id="{00000000-0008-0000-0500-000058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171450"/>
    <xdr:sp macro="" textlink="">
      <xdr:nvSpPr>
        <xdr:cNvPr id="857" name="Text Box 18">
          <a:extLst>
            <a:ext uri="{FF2B5EF4-FFF2-40B4-BE49-F238E27FC236}">
              <a16:creationId xmlns="" xmlns:a16="http://schemas.microsoft.com/office/drawing/2014/main" id="{00000000-0008-0000-0500-000059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171450"/>
    <xdr:sp macro="" textlink="">
      <xdr:nvSpPr>
        <xdr:cNvPr id="858" name="Text Box 19">
          <a:extLst>
            <a:ext uri="{FF2B5EF4-FFF2-40B4-BE49-F238E27FC236}">
              <a16:creationId xmlns="" xmlns:a16="http://schemas.microsoft.com/office/drawing/2014/main" id="{00000000-0008-0000-0500-00005A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859" name="Text Box 15">
          <a:extLst>
            <a:ext uri="{FF2B5EF4-FFF2-40B4-BE49-F238E27FC236}">
              <a16:creationId xmlns="" xmlns:a16="http://schemas.microsoft.com/office/drawing/2014/main" id="{00000000-0008-0000-0500-00005B030000}"/>
            </a:ext>
          </a:extLst>
        </xdr:cNvPr>
        <xdr:cNvSpPr txBox="1">
          <a:spLocks noChangeArrowheads="1"/>
        </xdr:cNvSpPr>
      </xdr:nvSpPr>
      <xdr:spPr bwMode="auto">
        <a:xfrm>
          <a:off x="6655254" y="481375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171450"/>
    <xdr:sp macro="" textlink="">
      <xdr:nvSpPr>
        <xdr:cNvPr id="860" name="Text Box 16">
          <a:extLst>
            <a:ext uri="{FF2B5EF4-FFF2-40B4-BE49-F238E27FC236}">
              <a16:creationId xmlns="" xmlns:a16="http://schemas.microsoft.com/office/drawing/2014/main" id="{00000000-0008-0000-0500-00005C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171450"/>
    <xdr:sp macro="" textlink="">
      <xdr:nvSpPr>
        <xdr:cNvPr id="861" name="Text Box 17">
          <a:extLst>
            <a:ext uri="{FF2B5EF4-FFF2-40B4-BE49-F238E27FC236}">
              <a16:creationId xmlns="" xmlns:a16="http://schemas.microsoft.com/office/drawing/2014/main" id="{00000000-0008-0000-0500-00005D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171450"/>
    <xdr:sp macro="" textlink="">
      <xdr:nvSpPr>
        <xdr:cNvPr id="862" name="Text Box 18">
          <a:extLst>
            <a:ext uri="{FF2B5EF4-FFF2-40B4-BE49-F238E27FC236}">
              <a16:creationId xmlns="" xmlns:a16="http://schemas.microsoft.com/office/drawing/2014/main" id="{00000000-0008-0000-0500-00005E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171450"/>
    <xdr:sp macro="" textlink="">
      <xdr:nvSpPr>
        <xdr:cNvPr id="863" name="Text Box 19">
          <a:extLst>
            <a:ext uri="{FF2B5EF4-FFF2-40B4-BE49-F238E27FC236}">
              <a16:creationId xmlns="" xmlns:a16="http://schemas.microsoft.com/office/drawing/2014/main" id="{00000000-0008-0000-0500-00005F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864" name="Text Box 15">
          <a:extLst>
            <a:ext uri="{FF2B5EF4-FFF2-40B4-BE49-F238E27FC236}">
              <a16:creationId xmlns="" xmlns:a16="http://schemas.microsoft.com/office/drawing/2014/main" id="{00000000-0008-0000-0500-00006003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865" name="Text Box 15">
          <a:extLst>
            <a:ext uri="{FF2B5EF4-FFF2-40B4-BE49-F238E27FC236}">
              <a16:creationId xmlns="" xmlns:a16="http://schemas.microsoft.com/office/drawing/2014/main" id="{00000000-0008-0000-0500-000061030000}"/>
            </a:ext>
          </a:extLst>
        </xdr:cNvPr>
        <xdr:cNvSpPr txBox="1">
          <a:spLocks noChangeArrowheads="1"/>
        </xdr:cNvSpPr>
      </xdr:nvSpPr>
      <xdr:spPr bwMode="auto">
        <a:xfrm>
          <a:off x="6655254" y="5793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866" name="Text Box 15">
          <a:extLst>
            <a:ext uri="{FF2B5EF4-FFF2-40B4-BE49-F238E27FC236}">
              <a16:creationId xmlns="" xmlns:a16="http://schemas.microsoft.com/office/drawing/2014/main" id="{00000000-0008-0000-0500-000062030000}"/>
            </a:ext>
          </a:extLst>
        </xdr:cNvPr>
        <xdr:cNvSpPr txBox="1">
          <a:spLocks noChangeArrowheads="1"/>
        </xdr:cNvSpPr>
      </xdr:nvSpPr>
      <xdr:spPr bwMode="auto">
        <a:xfrm>
          <a:off x="6655254" y="5793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867" name="Text Box 15">
          <a:extLst>
            <a:ext uri="{FF2B5EF4-FFF2-40B4-BE49-F238E27FC236}">
              <a16:creationId xmlns="" xmlns:a16="http://schemas.microsoft.com/office/drawing/2014/main" id="{00000000-0008-0000-0500-000063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868" name="Text Box 15">
          <a:extLst>
            <a:ext uri="{FF2B5EF4-FFF2-40B4-BE49-F238E27FC236}">
              <a16:creationId xmlns="" xmlns:a16="http://schemas.microsoft.com/office/drawing/2014/main" id="{00000000-0008-0000-0500-000064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869" name="Text Box 15">
          <a:extLst>
            <a:ext uri="{FF2B5EF4-FFF2-40B4-BE49-F238E27FC236}">
              <a16:creationId xmlns="" xmlns:a16="http://schemas.microsoft.com/office/drawing/2014/main" id="{00000000-0008-0000-0500-000065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870" name="Text Box 15">
          <a:extLst>
            <a:ext uri="{FF2B5EF4-FFF2-40B4-BE49-F238E27FC236}">
              <a16:creationId xmlns="" xmlns:a16="http://schemas.microsoft.com/office/drawing/2014/main" id="{00000000-0008-0000-0500-000066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871" name="Text Box 15">
          <a:extLst>
            <a:ext uri="{FF2B5EF4-FFF2-40B4-BE49-F238E27FC236}">
              <a16:creationId xmlns="" xmlns:a16="http://schemas.microsoft.com/office/drawing/2014/main" id="{00000000-0008-0000-0500-000067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872" name="Text Box 15">
          <a:extLst>
            <a:ext uri="{FF2B5EF4-FFF2-40B4-BE49-F238E27FC236}">
              <a16:creationId xmlns="" xmlns:a16="http://schemas.microsoft.com/office/drawing/2014/main" id="{00000000-0008-0000-0500-000068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873" name="Text Box 15">
          <a:extLst>
            <a:ext uri="{FF2B5EF4-FFF2-40B4-BE49-F238E27FC236}">
              <a16:creationId xmlns="" xmlns:a16="http://schemas.microsoft.com/office/drawing/2014/main" id="{00000000-0008-0000-0500-000069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874" name="Text Box 15">
          <a:extLst>
            <a:ext uri="{FF2B5EF4-FFF2-40B4-BE49-F238E27FC236}">
              <a16:creationId xmlns="" xmlns:a16="http://schemas.microsoft.com/office/drawing/2014/main" id="{00000000-0008-0000-0500-00006A030000}"/>
            </a:ext>
          </a:extLst>
        </xdr:cNvPr>
        <xdr:cNvSpPr txBox="1">
          <a:spLocks noChangeArrowheads="1"/>
        </xdr:cNvSpPr>
      </xdr:nvSpPr>
      <xdr:spPr bwMode="auto">
        <a:xfrm>
          <a:off x="6655254" y="5983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875" name="Text Box 15">
          <a:extLst>
            <a:ext uri="{FF2B5EF4-FFF2-40B4-BE49-F238E27FC236}">
              <a16:creationId xmlns="" xmlns:a16="http://schemas.microsoft.com/office/drawing/2014/main" id="{00000000-0008-0000-0500-00006B030000}"/>
            </a:ext>
          </a:extLst>
        </xdr:cNvPr>
        <xdr:cNvSpPr txBox="1">
          <a:spLocks noChangeArrowheads="1"/>
        </xdr:cNvSpPr>
      </xdr:nvSpPr>
      <xdr:spPr bwMode="auto">
        <a:xfrm>
          <a:off x="6655254" y="5983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876" name="Text Box 15">
          <a:extLst>
            <a:ext uri="{FF2B5EF4-FFF2-40B4-BE49-F238E27FC236}">
              <a16:creationId xmlns="" xmlns:a16="http://schemas.microsoft.com/office/drawing/2014/main" id="{00000000-0008-0000-0500-00006C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877" name="Text Box 15">
          <a:extLst>
            <a:ext uri="{FF2B5EF4-FFF2-40B4-BE49-F238E27FC236}">
              <a16:creationId xmlns="" xmlns:a16="http://schemas.microsoft.com/office/drawing/2014/main" id="{00000000-0008-0000-0500-00006D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878" name="Text Box 15">
          <a:extLst>
            <a:ext uri="{FF2B5EF4-FFF2-40B4-BE49-F238E27FC236}">
              <a16:creationId xmlns="" xmlns:a16="http://schemas.microsoft.com/office/drawing/2014/main" id="{00000000-0008-0000-0500-00006E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879" name="Text Box 15">
          <a:extLst>
            <a:ext uri="{FF2B5EF4-FFF2-40B4-BE49-F238E27FC236}">
              <a16:creationId xmlns="" xmlns:a16="http://schemas.microsoft.com/office/drawing/2014/main" id="{00000000-0008-0000-0500-00006F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880" name="Text Box 15">
          <a:extLst>
            <a:ext uri="{FF2B5EF4-FFF2-40B4-BE49-F238E27FC236}">
              <a16:creationId xmlns="" xmlns:a16="http://schemas.microsoft.com/office/drawing/2014/main" id="{00000000-0008-0000-0500-000070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881" name="Text Box 15">
          <a:extLst>
            <a:ext uri="{FF2B5EF4-FFF2-40B4-BE49-F238E27FC236}">
              <a16:creationId xmlns="" xmlns:a16="http://schemas.microsoft.com/office/drawing/2014/main" id="{00000000-0008-0000-0500-000071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882" name="Text Box 15">
          <a:extLst>
            <a:ext uri="{FF2B5EF4-FFF2-40B4-BE49-F238E27FC236}">
              <a16:creationId xmlns="" xmlns:a16="http://schemas.microsoft.com/office/drawing/2014/main" id="{00000000-0008-0000-0500-000072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883" name="Text Box 15">
          <a:extLst>
            <a:ext uri="{FF2B5EF4-FFF2-40B4-BE49-F238E27FC236}">
              <a16:creationId xmlns="" xmlns:a16="http://schemas.microsoft.com/office/drawing/2014/main" id="{00000000-0008-0000-0500-000073030000}"/>
            </a:ext>
          </a:extLst>
        </xdr:cNvPr>
        <xdr:cNvSpPr txBox="1">
          <a:spLocks noChangeArrowheads="1"/>
        </xdr:cNvSpPr>
      </xdr:nvSpPr>
      <xdr:spPr bwMode="auto">
        <a:xfrm>
          <a:off x="6655254" y="6174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884" name="Text Box 15">
          <a:extLst>
            <a:ext uri="{FF2B5EF4-FFF2-40B4-BE49-F238E27FC236}">
              <a16:creationId xmlns="" xmlns:a16="http://schemas.microsoft.com/office/drawing/2014/main" id="{00000000-0008-0000-0500-000074030000}"/>
            </a:ext>
          </a:extLst>
        </xdr:cNvPr>
        <xdr:cNvSpPr txBox="1">
          <a:spLocks noChangeArrowheads="1"/>
        </xdr:cNvSpPr>
      </xdr:nvSpPr>
      <xdr:spPr bwMode="auto">
        <a:xfrm>
          <a:off x="6655254" y="6174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885" name="Text Box 15">
          <a:extLst>
            <a:ext uri="{FF2B5EF4-FFF2-40B4-BE49-F238E27FC236}">
              <a16:creationId xmlns="" xmlns:a16="http://schemas.microsoft.com/office/drawing/2014/main" id="{00000000-0008-0000-0500-000075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886" name="Text Box 15">
          <a:extLst>
            <a:ext uri="{FF2B5EF4-FFF2-40B4-BE49-F238E27FC236}">
              <a16:creationId xmlns="" xmlns:a16="http://schemas.microsoft.com/office/drawing/2014/main" id="{00000000-0008-0000-0500-000076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887" name="Text Box 15">
          <a:extLst>
            <a:ext uri="{FF2B5EF4-FFF2-40B4-BE49-F238E27FC236}">
              <a16:creationId xmlns="" xmlns:a16="http://schemas.microsoft.com/office/drawing/2014/main" id="{00000000-0008-0000-0500-000077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888" name="Text Box 15">
          <a:extLst>
            <a:ext uri="{FF2B5EF4-FFF2-40B4-BE49-F238E27FC236}">
              <a16:creationId xmlns="" xmlns:a16="http://schemas.microsoft.com/office/drawing/2014/main" id="{00000000-0008-0000-0500-000078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889" name="Text Box 15">
          <a:extLst>
            <a:ext uri="{FF2B5EF4-FFF2-40B4-BE49-F238E27FC236}">
              <a16:creationId xmlns="" xmlns:a16="http://schemas.microsoft.com/office/drawing/2014/main" id="{00000000-0008-0000-0500-000079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890" name="Text Box 15">
          <a:extLst>
            <a:ext uri="{FF2B5EF4-FFF2-40B4-BE49-F238E27FC236}">
              <a16:creationId xmlns="" xmlns:a16="http://schemas.microsoft.com/office/drawing/2014/main" id="{00000000-0008-0000-0500-00007A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891" name="Text Box 15">
          <a:extLst>
            <a:ext uri="{FF2B5EF4-FFF2-40B4-BE49-F238E27FC236}">
              <a16:creationId xmlns="" xmlns:a16="http://schemas.microsoft.com/office/drawing/2014/main" id="{00000000-0008-0000-0500-00007B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892" name="Text Box 15">
          <a:extLst>
            <a:ext uri="{FF2B5EF4-FFF2-40B4-BE49-F238E27FC236}">
              <a16:creationId xmlns="" xmlns:a16="http://schemas.microsoft.com/office/drawing/2014/main" id="{00000000-0008-0000-0500-00007C030000}"/>
            </a:ext>
          </a:extLst>
        </xdr:cNvPr>
        <xdr:cNvSpPr txBox="1">
          <a:spLocks noChangeArrowheads="1"/>
        </xdr:cNvSpPr>
      </xdr:nvSpPr>
      <xdr:spPr bwMode="auto">
        <a:xfrm>
          <a:off x="6655254" y="6364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893" name="Text Box 15">
          <a:extLst>
            <a:ext uri="{FF2B5EF4-FFF2-40B4-BE49-F238E27FC236}">
              <a16:creationId xmlns="" xmlns:a16="http://schemas.microsoft.com/office/drawing/2014/main" id="{00000000-0008-0000-0500-00007D030000}"/>
            </a:ext>
          </a:extLst>
        </xdr:cNvPr>
        <xdr:cNvSpPr txBox="1">
          <a:spLocks noChangeArrowheads="1"/>
        </xdr:cNvSpPr>
      </xdr:nvSpPr>
      <xdr:spPr bwMode="auto">
        <a:xfrm>
          <a:off x="6655254" y="6364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894" name="Text Box 15">
          <a:extLst>
            <a:ext uri="{FF2B5EF4-FFF2-40B4-BE49-F238E27FC236}">
              <a16:creationId xmlns="" xmlns:a16="http://schemas.microsoft.com/office/drawing/2014/main" id="{00000000-0008-0000-0500-00007E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895" name="Text Box 15">
          <a:extLst>
            <a:ext uri="{FF2B5EF4-FFF2-40B4-BE49-F238E27FC236}">
              <a16:creationId xmlns="" xmlns:a16="http://schemas.microsoft.com/office/drawing/2014/main" id="{00000000-0008-0000-0500-00007F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896" name="Text Box 15">
          <a:extLst>
            <a:ext uri="{FF2B5EF4-FFF2-40B4-BE49-F238E27FC236}">
              <a16:creationId xmlns="" xmlns:a16="http://schemas.microsoft.com/office/drawing/2014/main" id="{00000000-0008-0000-0500-000080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897" name="Text Box 15">
          <a:extLst>
            <a:ext uri="{FF2B5EF4-FFF2-40B4-BE49-F238E27FC236}">
              <a16:creationId xmlns="" xmlns:a16="http://schemas.microsoft.com/office/drawing/2014/main" id="{00000000-0008-0000-0500-000081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898" name="Text Box 15">
          <a:extLst>
            <a:ext uri="{FF2B5EF4-FFF2-40B4-BE49-F238E27FC236}">
              <a16:creationId xmlns="" xmlns:a16="http://schemas.microsoft.com/office/drawing/2014/main" id="{00000000-0008-0000-0500-000082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899" name="Text Box 15">
          <a:extLst>
            <a:ext uri="{FF2B5EF4-FFF2-40B4-BE49-F238E27FC236}">
              <a16:creationId xmlns="" xmlns:a16="http://schemas.microsoft.com/office/drawing/2014/main" id="{00000000-0008-0000-0500-000083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900" name="Text Box 15">
          <a:extLst>
            <a:ext uri="{FF2B5EF4-FFF2-40B4-BE49-F238E27FC236}">
              <a16:creationId xmlns="" xmlns:a16="http://schemas.microsoft.com/office/drawing/2014/main" id="{00000000-0008-0000-0500-000084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901" name="Text Box 15">
          <a:extLst>
            <a:ext uri="{FF2B5EF4-FFF2-40B4-BE49-F238E27FC236}">
              <a16:creationId xmlns="" xmlns:a16="http://schemas.microsoft.com/office/drawing/2014/main" id="{00000000-0008-0000-0500-000085030000}"/>
            </a:ext>
          </a:extLst>
        </xdr:cNvPr>
        <xdr:cNvSpPr txBox="1">
          <a:spLocks noChangeArrowheads="1"/>
        </xdr:cNvSpPr>
      </xdr:nvSpPr>
      <xdr:spPr bwMode="auto">
        <a:xfrm>
          <a:off x="6655254" y="6555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902" name="Text Box 15">
          <a:extLst>
            <a:ext uri="{FF2B5EF4-FFF2-40B4-BE49-F238E27FC236}">
              <a16:creationId xmlns="" xmlns:a16="http://schemas.microsoft.com/office/drawing/2014/main" id="{00000000-0008-0000-0500-000086030000}"/>
            </a:ext>
          </a:extLst>
        </xdr:cNvPr>
        <xdr:cNvSpPr txBox="1">
          <a:spLocks noChangeArrowheads="1"/>
        </xdr:cNvSpPr>
      </xdr:nvSpPr>
      <xdr:spPr bwMode="auto">
        <a:xfrm>
          <a:off x="6655254" y="6555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903" name="Text Box 15">
          <a:extLst>
            <a:ext uri="{FF2B5EF4-FFF2-40B4-BE49-F238E27FC236}">
              <a16:creationId xmlns="" xmlns:a16="http://schemas.microsoft.com/office/drawing/2014/main" id="{00000000-0008-0000-0500-000087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904" name="Text Box 15">
          <a:extLst>
            <a:ext uri="{FF2B5EF4-FFF2-40B4-BE49-F238E27FC236}">
              <a16:creationId xmlns="" xmlns:a16="http://schemas.microsoft.com/office/drawing/2014/main" id="{00000000-0008-0000-0500-000088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905" name="Text Box 15">
          <a:extLst>
            <a:ext uri="{FF2B5EF4-FFF2-40B4-BE49-F238E27FC236}">
              <a16:creationId xmlns="" xmlns:a16="http://schemas.microsoft.com/office/drawing/2014/main" id="{00000000-0008-0000-0500-000089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906" name="Text Box 15">
          <a:extLst>
            <a:ext uri="{FF2B5EF4-FFF2-40B4-BE49-F238E27FC236}">
              <a16:creationId xmlns="" xmlns:a16="http://schemas.microsoft.com/office/drawing/2014/main" id="{00000000-0008-0000-0500-00008A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907" name="Text Box 15">
          <a:extLst>
            <a:ext uri="{FF2B5EF4-FFF2-40B4-BE49-F238E27FC236}">
              <a16:creationId xmlns="" xmlns:a16="http://schemas.microsoft.com/office/drawing/2014/main" id="{00000000-0008-0000-0500-00008B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908" name="Text Box 15">
          <a:extLst>
            <a:ext uri="{FF2B5EF4-FFF2-40B4-BE49-F238E27FC236}">
              <a16:creationId xmlns="" xmlns:a16="http://schemas.microsoft.com/office/drawing/2014/main" id="{00000000-0008-0000-0500-00008C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909" name="Text Box 15">
          <a:extLst>
            <a:ext uri="{FF2B5EF4-FFF2-40B4-BE49-F238E27FC236}">
              <a16:creationId xmlns="" xmlns:a16="http://schemas.microsoft.com/office/drawing/2014/main" id="{00000000-0008-0000-0500-00008D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910" name="Text Box 15">
          <a:extLst>
            <a:ext uri="{FF2B5EF4-FFF2-40B4-BE49-F238E27FC236}">
              <a16:creationId xmlns="" xmlns:a16="http://schemas.microsoft.com/office/drawing/2014/main" id="{00000000-0008-0000-0500-00008E030000}"/>
            </a:ext>
          </a:extLst>
        </xdr:cNvPr>
        <xdr:cNvSpPr txBox="1">
          <a:spLocks noChangeArrowheads="1"/>
        </xdr:cNvSpPr>
      </xdr:nvSpPr>
      <xdr:spPr bwMode="auto">
        <a:xfrm>
          <a:off x="6655254" y="6745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911" name="Text Box 15">
          <a:extLst>
            <a:ext uri="{FF2B5EF4-FFF2-40B4-BE49-F238E27FC236}">
              <a16:creationId xmlns="" xmlns:a16="http://schemas.microsoft.com/office/drawing/2014/main" id="{00000000-0008-0000-0500-00008F030000}"/>
            </a:ext>
          </a:extLst>
        </xdr:cNvPr>
        <xdr:cNvSpPr txBox="1">
          <a:spLocks noChangeArrowheads="1"/>
        </xdr:cNvSpPr>
      </xdr:nvSpPr>
      <xdr:spPr bwMode="auto">
        <a:xfrm>
          <a:off x="6655254" y="6745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912" name="Text Box 15">
          <a:extLst>
            <a:ext uri="{FF2B5EF4-FFF2-40B4-BE49-F238E27FC236}">
              <a16:creationId xmlns="" xmlns:a16="http://schemas.microsoft.com/office/drawing/2014/main" id="{00000000-0008-0000-0500-000090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913" name="Text Box 15">
          <a:extLst>
            <a:ext uri="{FF2B5EF4-FFF2-40B4-BE49-F238E27FC236}">
              <a16:creationId xmlns="" xmlns:a16="http://schemas.microsoft.com/office/drawing/2014/main" id="{00000000-0008-0000-0500-000091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914" name="Text Box 15">
          <a:extLst>
            <a:ext uri="{FF2B5EF4-FFF2-40B4-BE49-F238E27FC236}">
              <a16:creationId xmlns="" xmlns:a16="http://schemas.microsoft.com/office/drawing/2014/main" id="{00000000-0008-0000-0500-000092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915" name="Text Box 15">
          <a:extLst>
            <a:ext uri="{FF2B5EF4-FFF2-40B4-BE49-F238E27FC236}">
              <a16:creationId xmlns="" xmlns:a16="http://schemas.microsoft.com/office/drawing/2014/main" id="{00000000-0008-0000-0500-000093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916" name="Text Box 15">
          <a:extLst>
            <a:ext uri="{FF2B5EF4-FFF2-40B4-BE49-F238E27FC236}">
              <a16:creationId xmlns="" xmlns:a16="http://schemas.microsoft.com/office/drawing/2014/main" id="{00000000-0008-0000-0500-000094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917" name="Text Box 15">
          <a:extLst>
            <a:ext uri="{FF2B5EF4-FFF2-40B4-BE49-F238E27FC236}">
              <a16:creationId xmlns="" xmlns:a16="http://schemas.microsoft.com/office/drawing/2014/main" id="{00000000-0008-0000-0500-000095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918" name="Text Box 15">
          <a:extLst>
            <a:ext uri="{FF2B5EF4-FFF2-40B4-BE49-F238E27FC236}">
              <a16:creationId xmlns="" xmlns:a16="http://schemas.microsoft.com/office/drawing/2014/main" id="{00000000-0008-0000-0500-000096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919" name="Text Box 15">
          <a:extLst>
            <a:ext uri="{FF2B5EF4-FFF2-40B4-BE49-F238E27FC236}">
              <a16:creationId xmlns="" xmlns:a16="http://schemas.microsoft.com/office/drawing/2014/main" id="{00000000-0008-0000-0500-000097030000}"/>
            </a:ext>
          </a:extLst>
        </xdr:cNvPr>
        <xdr:cNvSpPr txBox="1">
          <a:spLocks noChangeArrowheads="1"/>
        </xdr:cNvSpPr>
      </xdr:nvSpPr>
      <xdr:spPr bwMode="auto">
        <a:xfrm>
          <a:off x="6655254" y="6936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920" name="Text Box 15">
          <a:extLst>
            <a:ext uri="{FF2B5EF4-FFF2-40B4-BE49-F238E27FC236}">
              <a16:creationId xmlns="" xmlns:a16="http://schemas.microsoft.com/office/drawing/2014/main" id="{00000000-0008-0000-0500-000098030000}"/>
            </a:ext>
          </a:extLst>
        </xdr:cNvPr>
        <xdr:cNvSpPr txBox="1">
          <a:spLocks noChangeArrowheads="1"/>
        </xdr:cNvSpPr>
      </xdr:nvSpPr>
      <xdr:spPr bwMode="auto">
        <a:xfrm>
          <a:off x="6655254" y="6936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921" name="Text Box 15">
          <a:extLst>
            <a:ext uri="{FF2B5EF4-FFF2-40B4-BE49-F238E27FC236}">
              <a16:creationId xmlns="" xmlns:a16="http://schemas.microsoft.com/office/drawing/2014/main" id="{00000000-0008-0000-0500-000099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922" name="Text Box 15">
          <a:extLst>
            <a:ext uri="{FF2B5EF4-FFF2-40B4-BE49-F238E27FC236}">
              <a16:creationId xmlns="" xmlns:a16="http://schemas.microsoft.com/office/drawing/2014/main" id="{00000000-0008-0000-0500-00009A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923" name="Text Box 15">
          <a:extLst>
            <a:ext uri="{FF2B5EF4-FFF2-40B4-BE49-F238E27FC236}">
              <a16:creationId xmlns="" xmlns:a16="http://schemas.microsoft.com/office/drawing/2014/main" id="{00000000-0008-0000-0500-00009B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924" name="Text Box 15">
          <a:extLst>
            <a:ext uri="{FF2B5EF4-FFF2-40B4-BE49-F238E27FC236}">
              <a16:creationId xmlns="" xmlns:a16="http://schemas.microsoft.com/office/drawing/2014/main" id="{00000000-0008-0000-0500-00009C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925" name="Text Box 15">
          <a:extLst>
            <a:ext uri="{FF2B5EF4-FFF2-40B4-BE49-F238E27FC236}">
              <a16:creationId xmlns="" xmlns:a16="http://schemas.microsoft.com/office/drawing/2014/main" id="{00000000-0008-0000-0500-00009D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926" name="Text Box 15">
          <a:extLst>
            <a:ext uri="{FF2B5EF4-FFF2-40B4-BE49-F238E27FC236}">
              <a16:creationId xmlns="" xmlns:a16="http://schemas.microsoft.com/office/drawing/2014/main" id="{00000000-0008-0000-0500-00009E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927" name="Text Box 15">
          <a:extLst>
            <a:ext uri="{FF2B5EF4-FFF2-40B4-BE49-F238E27FC236}">
              <a16:creationId xmlns="" xmlns:a16="http://schemas.microsoft.com/office/drawing/2014/main" id="{00000000-0008-0000-0500-00009F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928" name="Text Box 15">
          <a:extLst>
            <a:ext uri="{FF2B5EF4-FFF2-40B4-BE49-F238E27FC236}">
              <a16:creationId xmlns="" xmlns:a16="http://schemas.microsoft.com/office/drawing/2014/main" id="{00000000-0008-0000-0500-0000A0030000}"/>
            </a:ext>
          </a:extLst>
        </xdr:cNvPr>
        <xdr:cNvSpPr txBox="1">
          <a:spLocks noChangeArrowheads="1"/>
        </xdr:cNvSpPr>
      </xdr:nvSpPr>
      <xdr:spPr bwMode="auto">
        <a:xfrm>
          <a:off x="6655254" y="7126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929" name="Text Box 15">
          <a:extLst>
            <a:ext uri="{FF2B5EF4-FFF2-40B4-BE49-F238E27FC236}">
              <a16:creationId xmlns="" xmlns:a16="http://schemas.microsoft.com/office/drawing/2014/main" id="{00000000-0008-0000-0500-0000A1030000}"/>
            </a:ext>
          </a:extLst>
        </xdr:cNvPr>
        <xdr:cNvSpPr txBox="1">
          <a:spLocks noChangeArrowheads="1"/>
        </xdr:cNvSpPr>
      </xdr:nvSpPr>
      <xdr:spPr bwMode="auto">
        <a:xfrm>
          <a:off x="6655254" y="7126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930" name="Text Box 15">
          <a:extLst>
            <a:ext uri="{FF2B5EF4-FFF2-40B4-BE49-F238E27FC236}">
              <a16:creationId xmlns="" xmlns:a16="http://schemas.microsoft.com/office/drawing/2014/main" id="{00000000-0008-0000-0500-0000A2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931" name="Text Box 15">
          <a:extLst>
            <a:ext uri="{FF2B5EF4-FFF2-40B4-BE49-F238E27FC236}">
              <a16:creationId xmlns="" xmlns:a16="http://schemas.microsoft.com/office/drawing/2014/main" id="{00000000-0008-0000-0500-0000A3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932" name="Text Box 15">
          <a:extLst>
            <a:ext uri="{FF2B5EF4-FFF2-40B4-BE49-F238E27FC236}">
              <a16:creationId xmlns="" xmlns:a16="http://schemas.microsoft.com/office/drawing/2014/main" id="{00000000-0008-0000-0500-0000A4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933" name="Text Box 15">
          <a:extLst>
            <a:ext uri="{FF2B5EF4-FFF2-40B4-BE49-F238E27FC236}">
              <a16:creationId xmlns="" xmlns:a16="http://schemas.microsoft.com/office/drawing/2014/main" id="{00000000-0008-0000-0500-0000A5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934" name="Text Box 15">
          <a:extLst>
            <a:ext uri="{FF2B5EF4-FFF2-40B4-BE49-F238E27FC236}">
              <a16:creationId xmlns="" xmlns:a16="http://schemas.microsoft.com/office/drawing/2014/main" id="{00000000-0008-0000-0500-0000A6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935" name="Text Box 15">
          <a:extLst>
            <a:ext uri="{FF2B5EF4-FFF2-40B4-BE49-F238E27FC236}">
              <a16:creationId xmlns="" xmlns:a16="http://schemas.microsoft.com/office/drawing/2014/main" id="{00000000-0008-0000-0500-0000A7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936" name="Text Box 15">
          <a:extLst>
            <a:ext uri="{FF2B5EF4-FFF2-40B4-BE49-F238E27FC236}">
              <a16:creationId xmlns="" xmlns:a16="http://schemas.microsoft.com/office/drawing/2014/main" id="{00000000-0008-0000-0500-0000A8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937" name="Text Box 15">
          <a:extLst>
            <a:ext uri="{FF2B5EF4-FFF2-40B4-BE49-F238E27FC236}">
              <a16:creationId xmlns="" xmlns:a16="http://schemas.microsoft.com/office/drawing/2014/main" id="{00000000-0008-0000-0500-0000A9030000}"/>
            </a:ext>
          </a:extLst>
        </xdr:cNvPr>
        <xdr:cNvSpPr txBox="1">
          <a:spLocks noChangeArrowheads="1"/>
        </xdr:cNvSpPr>
      </xdr:nvSpPr>
      <xdr:spPr bwMode="auto">
        <a:xfrm>
          <a:off x="6655254" y="7317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938" name="Text Box 15">
          <a:extLst>
            <a:ext uri="{FF2B5EF4-FFF2-40B4-BE49-F238E27FC236}">
              <a16:creationId xmlns="" xmlns:a16="http://schemas.microsoft.com/office/drawing/2014/main" id="{00000000-0008-0000-0500-0000AA030000}"/>
            </a:ext>
          </a:extLst>
        </xdr:cNvPr>
        <xdr:cNvSpPr txBox="1">
          <a:spLocks noChangeArrowheads="1"/>
        </xdr:cNvSpPr>
      </xdr:nvSpPr>
      <xdr:spPr bwMode="auto">
        <a:xfrm>
          <a:off x="6655254" y="7317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939" name="Text Box 15">
          <a:extLst>
            <a:ext uri="{FF2B5EF4-FFF2-40B4-BE49-F238E27FC236}">
              <a16:creationId xmlns="" xmlns:a16="http://schemas.microsoft.com/office/drawing/2014/main" id="{00000000-0008-0000-0500-0000AB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940" name="Text Box 15">
          <a:extLst>
            <a:ext uri="{FF2B5EF4-FFF2-40B4-BE49-F238E27FC236}">
              <a16:creationId xmlns="" xmlns:a16="http://schemas.microsoft.com/office/drawing/2014/main" id="{00000000-0008-0000-0500-0000AC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941" name="Text Box 15">
          <a:extLst>
            <a:ext uri="{FF2B5EF4-FFF2-40B4-BE49-F238E27FC236}">
              <a16:creationId xmlns="" xmlns:a16="http://schemas.microsoft.com/office/drawing/2014/main" id="{00000000-0008-0000-0500-0000AD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942" name="Text Box 15">
          <a:extLst>
            <a:ext uri="{FF2B5EF4-FFF2-40B4-BE49-F238E27FC236}">
              <a16:creationId xmlns="" xmlns:a16="http://schemas.microsoft.com/office/drawing/2014/main" id="{00000000-0008-0000-0500-0000AE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943" name="Text Box 15">
          <a:extLst>
            <a:ext uri="{FF2B5EF4-FFF2-40B4-BE49-F238E27FC236}">
              <a16:creationId xmlns="" xmlns:a16="http://schemas.microsoft.com/office/drawing/2014/main" id="{00000000-0008-0000-0500-0000AF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944" name="Text Box 15">
          <a:extLst>
            <a:ext uri="{FF2B5EF4-FFF2-40B4-BE49-F238E27FC236}">
              <a16:creationId xmlns="" xmlns:a16="http://schemas.microsoft.com/office/drawing/2014/main" id="{00000000-0008-0000-0500-0000B0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945" name="Text Box 15">
          <a:extLst>
            <a:ext uri="{FF2B5EF4-FFF2-40B4-BE49-F238E27FC236}">
              <a16:creationId xmlns="" xmlns:a16="http://schemas.microsoft.com/office/drawing/2014/main" id="{00000000-0008-0000-0500-0000B1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946" name="Text Box 15">
          <a:extLst>
            <a:ext uri="{FF2B5EF4-FFF2-40B4-BE49-F238E27FC236}">
              <a16:creationId xmlns="" xmlns:a16="http://schemas.microsoft.com/office/drawing/2014/main" id="{00000000-0008-0000-0500-0000B2030000}"/>
            </a:ext>
          </a:extLst>
        </xdr:cNvPr>
        <xdr:cNvSpPr txBox="1">
          <a:spLocks noChangeArrowheads="1"/>
        </xdr:cNvSpPr>
      </xdr:nvSpPr>
      <xdr:spPr bwMode="auto">
        <a:xfrm>
          <a:off x="6655254" y="7507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947" name="Text Box 15">
          <a:extLst>
            <a:ext uri="{FF2B5EF4-FFF2-40B4-BE49-F238E27FC236}">
              <a16:creationId xmlns="" xmlns:a16="http://schemas.microsoft.com/office/drawing/2014/main" id="{00000000-0008-0000-0500-0000B3030000}"/>
            </a:ext>
          </a:extLst>
        </xdr:cNvPr>
        <xdr:cNvSpPr txBox="1">
          <a:spLocks noChangeArrowheads="1"/>
        </xdr:cNvSpPr>
      </xdr:nvSpPr>
      <xdr:spPr bwMode="auto">
        <a:xfrm>
          <a:off x="6655254" y="7507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948" name="Text Box 15">
          <a:extLst>
            <a:ext uri="{FF2B5EF4-FFF2-40B4-BE49-F238E27FC236}">
              <a16:creationId xmlns="" xmlns:a16="http://schemas.microsoft.com/office/drawing/2014/main" id="{00000000-0008-0000-0500-0000B4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949" name="Text Box 15">
          <a:extLst>
            <a:ext uri="{FF2B5EF4-FFF2-40B4-BE49-F238E27FC236}">
              <a16:creationId xmlns="" xmlns:a16="http://schemas.microsoft.com/office/drawing/2014/main" id="{00000000-0008-0000-0500-0000B5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950" name="Text Box 15">
          <a:extLst>
            <a:ext uri="{FF2B5EF4-FFF2-40B4-BE49-F238E27FC236}">
              <a16:creationId xmlns="" xmlns:a16="http://schemas.microsoft.com/office/drawing/2014/main" id="{00000000-0008-0000-0500-0000B6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951" name="Text Box 15">
          <a:extLst>
            <a:ext uri="{FF2B5EF4-FFF2-40B4-BE49-F238E27FC236}">
              <a16:creationId xmlns="" xmlns:a16="http://schemas.microsoft.com/office/drawing/2014/main" id="{00000000-0008-0000-0500-0000B7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952" name="Text Box 15">
          <a:extLst>
            <a:ext uri="{FF2B5EF4-FFF2-40B4-BE49-F238E27FC236}">
              <a16:creationId xmlns="" xmlns:a16="http://schemas.microsoft.com/office/drawing/2014/main" id="{00000000-0008-0000-0500-0000B8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953" name="Text Box 15">
          <a:extLst>
            <a:ext uri="{FF2B5EF4-FFF2-40B4-BE49-F238E27FC236}">
              <a16:creationId xmlns="" xmlns:a16="http://schemas.microsoft.com/office/drawing/2014/main" id="{00000000-0008-0000-0500-0000B9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954" name="Text Box 15">
          <a:extLst>
            <a:ext uri="{FF2B5EF4-FFF2-40B4-BE49-F238E27FC236}">
              <a16:creationId xmlns="" xmlns:a16="http://schemas.microsoft.com/office/drawing/2014/main" id="{00000000-0008-0000-0500-0000BA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955" name="Text Box 15">
          <a:extLst>
            <a:ext uri="{FF2B5EF4-FFF2-40B4-BE49-F238E27FC236}">
              <a16:creationId xmlns="" xmlns:a16="http://schemas.microsoft.com/office/drawing/2014/main" id="{00000000-0008-0000-0500-0000BB030000}"/>
            </a:ext>
          </a:extLst>
        </xdr:cNvPr>
        <xdr:cNvSpPr txBox="1">
          <a:spLocks noChangeArrowheads="1"/>
        </xdr:cNvSpPr>
      </xdr:nvSpPr>
      <xdr:spPr bwMode="auto">
        <a:xfrm>
          <a:off x="6655254" y="7698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956" name="Text Box 15">
          <a:extLst>
            <a:ext uri="{FF2B5EF4-FFF2-40B4-BE49-F238E27FC236}">
              <a16:creationId xmlns="" xmlns:a16="http://schemas.microsoft.com/office/drawing/2014/main" id="{00000000-0008-0000-0500-0000BC030000}"/>
            </a:ext>
          </a:extLst>
        </xdr:cNvPr>
        <xdr:cNvSpPr txBox="1">
          <a:spLocks noChangeArrowheads="1"/>
        </xdr:cNvSpPr>
      </xdr:nvSpPr>
      <xdr:spPr bwMode="auto">
        <a:xfrm>
          <a:off x="6655254" y="7698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957" name="Text Box 15">
          <a:extLst>
            <a:ext uri="{FF2B5EF4-FFF2-40B4-BE49-F238E27FC236}">
              <a16:creationId xmlns="" xmlns:a16="http://schemas.microsoft.com/office/drawing/2014/main" id="{00000000-0008-0000-0500-0000BD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958" name="Text Box 15">
          <a:extLst>
            <a:ext uri="{FF2B5EF4-FFF2-40B4-BE49-F238E27FC236}">
              <a16:creationId xmlns="" xmlns:a16="http://schemas.microsoft.com/office/drawing/2014/main" id="{00000000-0008-0000-0500-0000BE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959" name="Text Box 15">
          <a:extLst>
            <a:ext uri="{FF2B5EF4-FFF2-40B4-BE49-F238E27FC236}">
              <a16:creationId xmlns="" xmlns:a16="http://schemas.microsoft.com/office/drawing/2014/main" id="{00000000-0008-0000-0500-0000BF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960" name="Text Box 15">
          <a:extLst>
            <a:ext uri="{FF2B5EF4-FFF2-40B4-BE49-F238E27FC236}">
              <a16:creationId xmlns="" xmlns:a16="http://schemas.microsoft.com/office/drawing/2014/main" id="{00000000-0008-0000-0500-0000C0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961" name="Text Box 15">
          <a:extLst>
            <a:ext uri="{FF2B5EF4-FFF2-40B4-BE49-F238E27FC236}">
              <a16:creationId xmlns="" xmlns:a16="http://schemas.microsoft.com/office/drawing/2014/main" id="{00000000-0008-0000-0500-0000C1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962" name="Text Box 15">
          <a:extLst>
            <a:ext uri="{FF2B5EF4-FFF2-40B4-BE49-F238E27FC236}">
              <a16:creationId xmlns="" xmlns:a16="http://schemas.microsoft.com/office/drawing/2014/main" id="{00000000-0008-0000-0500-0000C2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963" name="Text Box 15">
          <a:extLst>
            <a:ext uri="{FF2B5EF4-FFF2-40B4-BE49-F238E27FC236}">
              <a16:creationId xmlns="" xmlns:a16="http://schemas.microsoft.com/office/drawing/2014/main" id="{00000000-0008-0000-0500-0000C3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964" name="Text Box 15">
          <a:extLst>
            <a:ext uri="{FF2B5EF4-FFF2-40B4-BE49-F238E27FC236}">
              <a16:creationId xmlns="" xmlns:a16="http://schemas.microsoft.com/office/drawing/2014/main" id="{00000000-0008-0000-0500-0000C4030000}"/>
            </a:ext>
          </a:extLst>
        </xdr:cNvPr>
        <xdr:cNvSpPr txBox="1">
          <a:spLocks noChangeArrowheads="1"/>
        </xdr:cNvSpPr>
      </xdr:nvSpPr>
      <xdr:spPr bwMode="auto">
        <a:xfrm>
          <a:off x="6655254" y="7888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965" name="Text Box 15">
          <a:extLst>
            <a:ext uri="{FF2B5EF4-FFF2-40B4-BE49-F238E27FC236}">
              <a16:creationId xmlns="" xmlns:a16="http://schemas.microsoft.com/office/drawing/2014/main" id="{00000000-0008-0000-0500-0000C5030000}"/>
            </a:ext>
          </a:extLst>
        </xdr:cNvPr>
        <xdr:cNvSpPr txBox="1">
          <a:spLocks noChangeArrowheads="1"/>
        </xdr:cNvSpPr>
      </xdr:nvSpPr>
      <xdr:spPr bwMode="auto">
        <a:xfrm>
          <a:off x="6655254" y="7888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966" name="Text Box 15">
          <a:extLst>
            <a:ext uri="{FF2B5EF4-FFF2-40B4-BE49-F238E27FC236}">
              <a16:creationId xmlns="" xmlns:a16="http://schemas.microsoft.com/office/drawing/2014/main" id="{00000000-0008-0000-0500-0000C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967" name="Text Box 15">
          <a:extLst>
            <a:ext uri="{FF2B5EF4-FFF2-40B4-BE49-F238E27FC236}">
              <a16:creationId xmlns="" xmlns:a16="http://schemas.microsoft.com/office/drawing/2014/main" id="{00000000-0008-0000-0500-0000C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968" name="Text Box 15">
          <a:extLst>
            <a:ext uri="{FF2B5EF4-FFF2-40B4-BE49-F238E27FC236}">
              <a16:creationId xmlns="" xmlns:a16="http://schemas.microsoft.com/office/drawing/2014/main" id="{00000000-0008-0000-0500-0000C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969" name="Text Box 15">
          <a:extLst>
            <a:ext uri="{FF2B5EF4-FFF2-40B4-BE49-F238E27FC236}">
              <a16:creationId xmlns="" xmlns:a16="http://schemas.microsoft.com/office/drawing/2014/main" id="{00000000-0008-0000-0500-0000C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970" name="Text Box 15">
          <a:extLst>
            <a:ext uri="{FF2B5EF4-FFF2-40B4-BE49-F238E27FC236}">
              <a16:creationId xmlns="" xmlns:a16="http://schemas.microsoft.com/office/drawing/2014/main" id="{00000000-0008-0000-0500-0000C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971" name="Text Box 15">
          <a:extLst>
            <a:ext uri="{FF2B5EF4-FFF2-40B4-BE49-F238E27FC236}">
              <a16:creationId xmlns="" xmlns:a16="http://schemas.microsoft.com/office/drawing/2014/main" id="{00000000-0008-0000-0500-0000C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972" name="Text Box 15">
          <a:extLst>
            <a:ext uri="{FF2B5EF4-FFF2-40B4-BE49-F238E27FC236}">
              <a16:creationId xmlns="" xmlns:a16="http://schemas.microsoft.com/office/drawing/2014/main" id="{00000000-0008-0000-0500-0000C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973" name="Text Box 15">
          <a:extLst>
            <a:ext uri="{FF2B5EF4-FFF2-40B4-BE49-F238E27FC236}">
              <a16:creationId xmlns="" xmlns:a16="http://schemas.microsoft.com/office/drawing/2014/main" id="{00000000-0008-0000-0500-0000C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974" name="Text Box 15">
          <a:extLst>
            <a:ext uri="{FF2B5EF4-FFF2-40B4-BE49-F238E27FC236}">
              <a16:creationId xmlns="" xmlns:a16="http://schemas.microsoft.com/office/drawing/2014/main" id="{00000000-0008-0000-0500-0000C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975" name="Text Box 15">
          <a:extLst>
            <a:ext uri="{FF2B5EF4-FFF2-40B4-BE49-F238E27FC236}">
              <a16:creationId xmlns="" xmlns:a16="http://schemas.microsoft.com/office/drawing/2014/main" id="{00000000-0008-0000-0500-0000C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976" name="Text Box 15">
          <a:extLst>
            <a:ext uri="{FF2B5EF4-FFF2-40B4-BE49-F238E27FC236}">
              <a16:creationId xmlns="" xmlns:a16="http://schemas.microsoft.com/office/drawing/2014/main" id="{00000000-0008-0000-0500-0000D0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977" name="Text Box 15">
          <a:extLst>
            <a:ext uri="{FF2B5EF4-FFF2-40B4-BE49-F238E27FC236}">
              <a16:creationId xmlns="" xmlns:a16="http://schemas.microsoft.com/office/drawing/2014/main" id="{00000000-0008-0000-0500-0000D1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978" name="Text Box 15">
          <a:extLst>
            <a:ext uri="{FF2B5EF4-FFF2-40B4-BE49-F238E27FC236}">
              <a16:creationId xmlns="" xmlns:a16="http://schemas.microsoft.com/office/drawing/2014/main" id="{00000000-0008-0000-0500-0000D2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979" name="Text Box 15">
          <a:extLst>
            <a:ext uri="{FF2B5EF4-FFF2-40B4-BE49-F238E27FC236}">
              <a16:creationId xmlns="" xmlns:a16="http://schemas.microsoft.com/office/drawing/2014/main" id="{00000000-0008-0000-0500-0000D3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980" name="Text Box 15">
          <a:extLst>
            <a:ext uri="{FF2B5EF4-FFF2-40B4-BE49-F238E27FC236}">
              <a16:creationId xmlns="" xmlns:a16="http://schemas.microsoft.com/office/drawing/2014/main" id="{00000000-0008-0000-0500-0000D4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981" name="Text Box 15">
          <a:extLst>
            <a:ext uri="{FF2B5EF4-FFF2-40B4-BE49-F238E27FC236}">
              <a16:creationId xmlns="" xmlns:a16="http://schemas.microsoft.com/office/drawing/2014/main" id="{00000000-0008-0000-0500-0000D5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982" name="Text Box 15">
          <a:extLst>
            <a:ext uri="{FF2B5EF4-FFF2-40B4-BE49-F238E27FC236}">
              <a16:creationId xmlns="" xmlns:a16="http://schemas.microsoft.com/office/drawing/2014/main" id="{00000000-0008-0000-0500-0000D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983" name="Text Box 15">
          <a:extLst>
            <a:ext uri="{FF2B5EF4-FFF2-40B4-BE49-F238E27FC236}">
              <a16:creationId xmlns="" xmlns:a16="http://schemas.microsoft.com/office/drawing/2014/main" id="{00000000-0008-0000-0500-0000D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984" name="Text Box 15">
          <a:extLst>
            <a:ext uri="{FF2B5EF4-FFF2-40B4-BE49-F238E27FC236}">
              <a16:creationId xmlns="" xmlns:a16="http://schemas.microsoft.com/office/drawing/2014/main" id="{00000000-0008-0000-0500-0000D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985" name="Text Box 15">
          <a:extLst>
            <a:ext uri="{FF2B5EF4-FFF2-40B4-BE49-F238E27FC236}">
              <a16:creationId xmlns="" xmlns:a16="http://schemas.microsoft.com/office/drawing/2014/main" id="{00000000-0008-0000-0500-0000D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986" name="Text Box 15">
          <a:extLst>
            <a:ext uri="{FF2B5EF4-FFF2-40B4-BE49-F238E27FC236}">
              <a16:creationId xmlns="" xmlns:a16="http://schemas.microsoft.com/office/drawing/2014/main" id="{00000000-0008-0000-0500-0000D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987" name="Text Box 15">
          <a:extLst>
            <a:ext uri="{FF2B5EF4-FFF2-40B4-BE49-F238E27FC236}">
              <a16:creationId xmlns="" xmlns:a16="http://schemas.microsoft.com/office/drawing/2014/main" id="{00000000-0008-0000-0500-0000D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988" name="Text Box 15">
          <a:extLst>
            <a:ext uri="{FF2B5EF4-FFF2-40B4-BE49-F238E27FC236}">
              <a16:creationId xmlns="" xmlns:a16="http://schemas.microsoft.com/office/drawing/2014/main" id="{00000000-0008-0000-0500-0000D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989" name="Text Box 15">
          <a:extLst>
            <a:ext uri="{FF2B5EF4-FFF2-40B4-BE49-F238E27FC236}">
              <a16:creationId xmlns="" xmlns:a16="http://schemas.microsoft.com/office/drawing/2014/main" id="{00000000-0008-0000-0500-0000D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990" name="Text Box 15">
          <a:extLst>
            <a:ext uri="{FF2B5EF4-FFF2-40B4-BE49-F238E27FC236}">
              <a16:creationId xmlns="" xmlns:a16="http://schemas.microsoft.com/office/drawing/2014/main" id="{00000000-0008-0000-0500-0000D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991" name="Text Box 15">
          <a:extLst>
            <a:ext uri="{FF2B5EF4-FFF2-40B4-BE49-F238E27FC236}">
              <a16:creationId xmlns="" xmlns:a16="http://schemas.microsoft.com/office/drawing/2014/main" id="{00000000-0008-0000-0500-0000D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992" name="Text Box 15">
          <a:extLst>
            <a:ext uri="{FF2B5EF4-FFF2-40B4-BE49-F238E27FC236}">
              <a16:creationId xmlns="" xmlns:a16="http://schemas.microsoft.com/office/drawing/2014/main" id="{00000000-0008-0000-0500-0000E0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993" name="Text Box 15">
          <a:extLst>
            <a:ext uri="{FF2B5EF4-FFF2-40B4-BE49-F238E27FC236}">
              <a16:creationId xmlns="" xmlns:a16="http://schemas.microsoft.com/office/drawing/2014/main" id="{00000000-0008-0000-0500-0000E1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994" name="Text Box 15">
          <a:extLst>
            <a:ext uri="{FF2B5EF4-FFF2-40B4-BE49-F238E27FC236}">
              <a16:creationId xmlns="" xmlns:a16="http://schemas.microsoft.com/office/drawing/2014/main" id="{00000000-0008-0000-0500-0000E2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995" name="Text Box 15">
          <a:extLst>
            <a:ext uri="{FF2B5EF4-FFF2-40B4-BE49-F238E27FC236}">
              <a16:creationId xmlns="" xmlns:a16="http://schemas.microsoft.com/office/drawing/2014/main" id="{00000000-0008-0000-0500-0000E3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996" name="Text Box 15">
          <a:extLst>
            <a:ext uri="{FF2B5EF4-FFF2-40B4-BE49-F238E27FC236}">
              <a16:creationId xmlns="" xmlns:a16="http://schemas.microsoft.com/office/drawing/2014/main" id="{00000000-0008-0000-0500-0000E4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997" name="Text Box 15">
          <a:extLst>
            <a:ext uri="{FF2B5EF4-FFF2-40B4-BE49-F238E27FC236}">
              <a16:creationId xmlns="" xmlns:a16="http://schemas.microsoft.com/office/drawing/2014/main" id="{00000000-0008-0000-0500-0000E5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998" name="Text Box 15">
          <a:extLst>
            <a:ext uri="{FF2B5EF4-FFF2-40B4-BE49-F238E27FC236}">
              <a16:creationId xmlns="" xmlns:a16="http://schemas.microsoft.com/office/drawing/2014/main" id="{00000000-0008-0000-0500-0000E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999" name="Text Box 15">
          <a:extLst>
            <a:ext uri="{FF2B5EF4-FFF2-40B4-BE49-F238E27FC236}">
              <a16:creationId xmlns="" xmlns:a16="http://schemas.microsoft.com/office/drawing/2014/main" id="{00000000-0008-0000-0500-0000E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000" name="Text Box 15">
          <a:extLst>
            <a:ext uri="{FF2B5EF4-FFF2-40B4-BE49-F238E27FC236}">
              <a16:creationId xmlns="" xmlns:a16="http://schemas.microsoft.com/office/drawing/2014/main" id="{00000000-0008-0000-0500-0000E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001" name="Text Box 15">
          <a:extLst>
            <a:ext uri="{FF2B5EF4-FFF2-40B4-BE49-F238E27FC236}">
              <a16:creationId xmlns="" xmlns:a16="http://schemas.microsoft.com/office/drawing/2014/main" id="{00000000-0008-0000-0500-0000E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002" name="Text Box 15">
          <a:extLst>
            <a:ext uri="{FF2B5EF4-FFF2-40B4-BE49-F238E27FC236}">
              <a16:creationId xmlns="" xmlns:a16="http://schemas.microsoft.com/office/drawing/2014/main" id="{00000000-0008-0000-0500-0000E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003" name="Text Box 15">
          <a:extLst>
            <a:ext uri="{FF2B5EF4-FFF2-40B4-BE49-F238E27FC236}">
              <a16:creationId xmlns="" xmlns:a16="http://schemas.microsoft.com/office/drawing/2014/main" id="{00000000-0008-0000-0500-0000E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004" name="Text Box 15">
          <a:extLst>
            <a:ext uri="{FF2B5EF4-FFF2-40B4-BE49-F238E27FC236}">
              <a16:creationId xmlns="" xmlns:a16="http://schemas.microsoft.com/office/drawing/2014/main" id="{00000000-0008-0000-0500-0000E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005" name="Text Box 15">
          <a:extLst>
            <a:ext uri="{FF2B5EF4-FFF2-40B4-BE49-F238E27FC236}">
              <a16:creationId xmlns="" xmlns:a16="http://schemas.microsoft.com/office/drawing/2014/main" id="{00000000-0008-0000-0500-0000E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006" name="Text Box 15">
          <a:extLst>
            <a:ext uri="{FF2B5EF4-FFF2-40B4-BE49-F238E27FC236}">
              <a16:creationId xmlns="" xmlns:a16="http://schemas.microsoft.com/office/drawing/2014/main" id="{00000000-0008-0000-0500-0000E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007" name="Text Box 15">
          <a:extLst>
            <a:ext uri="{FF2B5EF4-FFF2-40B4-BE49-F238E27FC236}">
              <a16:creationId xmlns="" xmlns:a16="http://schemas.microsoft.com/office/drawing/2014/main" id="{00000000-0008-0000-0500-0000E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008" name="Text Box 15">
          <a:extLst>
            <a:ext uri="{FF2B5EF4-FFF2-40B4-BE49-F238E27FC236}">
              <a16:creationId xmlns="" xmlns:a16="http://schemas.microsoft.com/office/drawing/2014/main" id="{00000000-0008-0000-0500-0000F0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009" name="Text Box 15">
          <a:extLst>
            <a:ext uri="{FF2B5EF4-FFF2-40B4-BE49-F238E27FC236}">
              <a16:creationId xmlns="" xmlns:a16="http://schemas.microsoft.com/office/drawing/2014/main" id="{00000000-0008-0000-0500-0000F1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010" name="Text Box 15">
          <a:extLst>
            <a:ext uri="{FF2B5EF4-FFF2-40B4-BE49-F238E27FC236}">
              <a16:creationId xmlns="" xmlns:a16="http://schemas.microsoft.com/office/drawing/2014/main" id="{00000000-0008-0000-0500-0000F2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011" name="Text Box 15">
          <a:extLst>
            <a:ext uri="{FF2B5EF4-FFF2-40B4-BE49-F238E27FC236}">
              <a16:creationId xmlns="" xmlns:a16="http://schemas.microsoft.com/office/drawing/2014/main" id="{00000000-0008-0000-0500-0000F3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012" name="Text Box 15">
          <a:extLst>
            <a:ext uri="{FF2B5EF4-FFF2-40B4-BE49-F238E27FC236}">
              <a16:creationId xmlns="" xmlns:a16="http://schemas.microsoft.com/office/drawing/2014/main" id="{00000000-0008-0000-0500-0000F4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013" name="Text Box 15">
          <a:extLst>
            <a:ext uri="{FF2B5EF4-FFF2-40B4-BE49-F238E27FC236}">
              <a16:creationId xmlns="" xmlns:a16="http://schemas.microsoft.com/office/drawing/2014/main" id="{00000000-0008-0000-0500-0000F5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014" name="Text Box 15">
          <a:extLst>
            <a:ext uri="{FF2B5EF4-FFF2-40B4-BE49-F238E27FC236}">
              <a16:creationId xmlns="" xmlns:a16="http://schemas.microsoft.com/office/drawing/2014/main" id="{00000000-0008-0000-0500-0000F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015" name="Text Box 15">
          <a:extLst>
            <a:ext uri="{FF2B5EF4-FFF2-40B4-BE49-F238E27FC236}">
              <a16:creationId xmlns="" xmlns:a16="http://schemas.microsoft.com/office/drawing/2014/main" id="{00000000-0008-0000-0500-0000F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016" name="Text Box 15">
          <a:extLst>
            <a:ext uri="{FF2B5EF4-FFF2-40B4-BE49-F238E27FC236}">
              <a16:creationId xmlns="" xmlns:a16="http://schemas.microsoft.com/office/drawing/2014/main" id="{00000000-0008-0000-0500-0000F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017" name="Text Box 15">
          <a:extLst>
            <a:ext uri="{FF2B5EF4-FFF2-40B4-BE49-F238E27FC236}">
              <a16:creationId xmlns="" xmlns:a16="http://schemas.microsoft.com/office/drawing/2014/main" id="{00000000-0008-0000-0500-0000F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018" name="Text Box 15">
          <a:extLst>
            <a:ext uri="{FF2B5EF4-FFF2-40B4-BE49-F238E27FC236}">
              <a16:creationId xmlns="" xmlns:a16="http://schemas.microsoft.com/office/drawing/2014/main" id="{00000000-0008-0000-0500-0000F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019" name="Text Box 15">
          <a:extLst>
            <a:ext uri="{FF2B5EF4-FFF2-40B4-BE49-F238E27FC236}">
              <a16:creationId xmlns="" xmlns:a16="http://schemas.microsoft.com/office/drawing/2014/main" id="{00000000-0008-0000-0500-0000F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020" name="Text Box 15">
          <a:extLst>
            <a:ext uri="{FF2B5EF4-FFF2-40B4-BE49-F238E27FC236}">
              <a16:creationId xmlns="" xmlns:a16="http://schemas.microsoft.com/office/drawing/2014/main" id="{00000000-0008-0000-0500-0000F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021" name="Text Box 15">
          <a:extLst>
            <a:ext uri="{FF2B5EF4-FFF2-40B4-BE49-F238E27FC236}">
              <a16:creationId xmlns="" xmlns:a16="http://schemas.microsoft.com/office/drawing/2014/main" id="{00000000-0008-0000-0500-0000F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022" name="Text Box 15">
          <a:extLst>
            <a:ext uri="{FF2B5EF4-FFF2-40B4-BE49-F238E27FC236}">
              <a16:creationId xmlns="" xmlns:a16="http://schemas.microsoft.com/office/drawing/2014/main" id="{00000000-0008-0000-0500-0000F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023" name="Text Box 15">
          <a:extLst>
            <a:ext uri="{FF2B5EF4-FFF2-40B4-BE49-F238E27FC236}">
              <a16:creationId xmlns="" xmlns:a16="http://schemas.microsoft.com/office/drawing/2014/main" id="{00000000-0008-0000-0500-0000F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024" name="Text Box 15">
          <a:extLst>
            <a:ext uri="{FF2B5EF4-FFF2-40B4-BE49-F238E27FC236}">
              <a16:creationId xmlns="" xmlns:a16="http://schemas.microsoft.com/office/drawing/2014/main" id="{00000000-0008-0000-0500-00000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025" name="Text Box 15">
          <a:extLst>
            <a:ext uri="{FF2B5EF4-FFF2-40B4-BE49-F238E27FC236}">
              <a16:creationId xmlns="" xmlns:a16="http://schemas.microsoft.com/office/drawing/2014/main" id="{00000000-0008-0000-0500-00000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026" name="Text Box 15">
          <a:extLst>
            <a:ext uri="{FF2B5EF4-FFF2-40B4-BE49-F238E27FC236}">
              <a16:creationId xmlns="" xmlns:a16="http://schemas.microsoft.com/office/drawing/2014/main" id="{00000000-0008-0000-0500-00000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027" name="Text Box 15">
          <a:extLst>
            <a:ext uri="{FF2B5EF4-FFF2-40B4-BE49-F238E27FC236}">
              <a16:creationId xmlns="" xmlns:a16="http://schemas.microsoft.com/office/drawing/2014/main" id="{00000000-0008-0000-0500-00000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028" name="Text Box 15">
          <a:extLst>
            <a:ext uri="{FF2B5EF4-FFF2-40B4-BE49-F238E27FC236}">
              <a16:creationId xmlns="" xmlns:a16="http://schemas.microsoft.com/office/drawing/2014/main" id="{00000000-0008-0000-0500-00000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029" name="Text Box 15">
          <a:extLst>
            <a:ext uri="{FF2B5EF4-FFF2-40B4-BE49-F238E27FC236}">
              <a16:creationId xmlns="" xmlns:a16="http://schemas.microsoft.com/office/drawing/2014/main" id="{00000000-0008-0000-0500-00000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030" name="Text Box 15">
          <a:extLst>
            <a:ext uri="{FF2B5EF4-FFF2-40B4-BE49-F238E27FC236}">
              <a16:creationId xmlns="" xmlns:a16="http://schemas.microsoft.com/office/drawing/2014/main" id="{00000000-0008-0000-0500-00000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031" name="Text Box 15">
          <a:extLst>
            <a:ext uri="{FF2B5EF4-FFF2-40B4-BE49-F238E27FC236}">
              <a16:creationId xmlns="" xmlns:a16="http://schemas.microsoft.com/office/drawing/2014/main" id="{00000000-0008-0000-0500-00000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032" name="Text Box 15">
          <a:extLst>
            <a:ext uri="{FF2B5EF4-FFF2-40B4-BE49-F238E27FC236}">
              <a16:creationId xmlns="" xmlns:a16="http://schemas.microsoft.com/office/drawing/2014/main" id="{00000000-0008-0000-0500-00000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033" name="Text Box 15">
          <a:extLst>
            <a:ext uri="{FF2B5EF4-FFF2-40B4-BE49-F238E27FC236}">
              <a16:creationId xmlns="" xmlns:a16="http://schemas.microsoft.com/office/drawing/2014/main" id="{00000000-0008-0000-0500-00000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034" name="Text Box 15">
          <a:extLst>
            <a:ext uri="{FF2B5EF4-FFF2-40B4-BE49-F238E27FC236}">
              <a16:creationId xmlns="" xmlns:a16="http://schemas.microsoft.com/office/drawing/2014/main" id="{00000000-0008-0000-0500-00000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035" name="Text Box 15">
          <a:extLst>
            <a:ext uri="{FF2B5EF4-FFF2-40B4-BE49-F238E27FC236}">
              <a16:creationId xmlns="" xmlns:a16="http://schemas.microsoft.com/office/drawing/2014/main" id="{00000000-0008-0000-0500-00000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036" name="Text Box 15">
          <a:extLst>
            <a:ext uri="{FF2B5EF4-FFF2-40B4-BE49-F238E27FC236}">
              <a16:creationId xmlns="" xmlns:a16="http://schemas.microsoft.com/office/drawing/2014/main" id="{00000000-0008-0000-0500-00000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037" name="Text Box 15">
          <a:extLst>
            <a:ext uri="{FF2B5EF4-FFF2-40B4-BE49-F238E27FC236}">
              <a16:creationId xmlns="" xmlns:a16="http://schemas.microsoft.com/office/drawing/2014/main" id="{00000000-0008-0000-0500-00000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038" name="Text Box 15">
          <a:extLst>
            <a:ext uri="{FF2B5EF4-FFF2-40B4-BE49-F238E27FC236}">
              <a16:creationId xmlns="" xmlns:a16="http://schemas.microsoft.com/office/drawing/2014/main" id="{00000000-0008-0000-0500-00000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039" name="Text Box 15">
          <a:extLst>
            <a:ext uri="{FF2B5EF4-FFF2-40B4-BE49-F238E27FC236}">
              <a16:creationId xmlns="" xmlns:a16="http://schemas.microsoft.com/office/drawing/2014/main" id="{00000000-0008-0000-0500-00000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040" name="Text Box 15">
          <a:extLst>
            <a:ext uri="{FF2B5EF4-FFF2-40B4-BE49-F238E27FC236}">
              <a16:creationId xmlns="" xmlns:a16="http://schemas.microsoft.com/office/drawing/2014/main" id="{00000000-0008-0000-0500-00001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041" name="Text Box 15">
          <a:extLst>
            <a:ext uri="{FF2B5EF4-FFF2-40B4-BE49-F238E27FC236}">
              <a16:creationId xmlns="" xmlns:a16="http://schemas.microsoft.com/office/drawing/2014/main" id="{00000000-0008-0000-0500-00001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042" name="Text Box 15">
          <a:extLst>
            <a:ext uri="{FF2B5EF4-FFF2-40B4-BE49-F238E27FC236}">
              <a16:creationId xmlns="" xmlns:a16="http://schemas.microsoft.com/office/drawing/2014/main" id="{00000000-0008-0000-0500-00001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043" name="Text Box 15">
          <a:extLst>
            <a:ext uri="{FF2B5EF4-FFF2-40B4-BE49-F238E27FC236}">
              <a16:creationId xmlns="" xmlns:a16="http://schemas.microsoft.com/office/drawing/2014/main" id="{00000000-0008-0000-0500-00001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044" name="Text Box 15">
          <a:extLst>
            <a:ext uri="{FF2B5EF4-FFF2-40B4-BE49-F238E27FC236}">
              <a16:creationId xmlns="" xmlns:a16="http://schemas.microsoft.com/office/drawing/2014/main" id="{00000000-0008-0000-0500-00001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045" name="Text Box 15">
          <a:extLst>
            <a:ext uri="{FF2B5EF4-FFF2-40B4-BE49-F238E27FC236}">
              <a16:creationId xmlns="" xmlns:a16="http://schemas.microsoft.com/office/drawing/2014/main" id="{00000000-0008-0000-0500-00001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046" name="Text Box 15">
          <a:extLst>
            <a:ext uri="{FF2B5EF4-FFF2-40B4-BE49-F238E27FC236}">
              <a16:creationId xmlns="" xmlns:a16="http://schemas.microsoft.com/office/drawing/2014/main" id="{00000000-0008-0000-0500-00001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047" name="Text Box 15">
          <a:extLst>
            <a:ext uri="{FF2B5EF4-FFF2-40B4-BE49-F238E27FC236}">
              <a16:creationId xmlns="" xmlns:a16="http://schemas.microsoft.com/office/drawing/2014/main" id="{00000000-0008-0000-0500-00001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048" name="Text Box 15">
          <a:extLst>
            <a:ext uri="{FF2B5EF4-FFF2-40B4-BE49-F238E27FC236}">
              <a16:creationId xmlns="" xmlns:a16="http://schemas.microsoft.com/office/drawing/2014/main" id="{00000000-0008-0000-0500-00001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049" name="Text Box 15">
          <a:extLst>
            <a:ext uri="{FF2B5EF4-FFF2-40B4-BE49-F238E27FC236}">
              <a16:creationId xmlns="" xmlns:a16="http://schemas.microsoft.com/office/drawing/2014/main" id="{00000000-0008-0000-0500-00001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050" name="Text Box 15">
          <a:extLst>
            <a:ext uri="{FF2B5EF4-FFF2-40B4-BE49-F238E27FC236}">
              <a16:creationId xmlns="" xmlns:a16="http://schemas.microsoft.com/office/drawing/2014/main" id="{00000000-0008-0000-0500-00001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051" name="Text Box 15">
          <a:extLst>
            <a:ext uri="{FF2B5EF4-FFF2-40B4-BE49-F238E27FC236}">
              <a16:creationId xmlns="" xmlns:a16="http://schemas.microsoft.com/office/drawing/2014/main" id="{00000000-0008-0000-0500-00001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052" name="Text Box 15">
          <a:extLst>
            <a:ext uri="{FF2B5EF4-FFF2-40B4-BE49-F238E27FC236}">
              <a16:creationId xmlns="" xmlns:a16="http://schemas.microsoft.com/office/drawing/2014/main" id="{00000000-0008-0000-0500-00001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053" name="Text Box 15">
          <a:extLst>
            <a:ext uri="{FF2B5EF4-FFF2-40B4-BE49-F238E27FC236}">
              <a16:creationId xmlns="" xmlns:a16="http://schemas.microsoft.com/office/drawing/2014/main" id="{00000000-0008-0000-0500-00001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054" name="Text Box 15">
          <a:extLst>
            <a:ext uri="{FF2B5EF4-FFF2-40B4-BE49-F238E27FC236}">
              <a16:creationId xmlns="" xmlns:a16="http://schemas.microsoft.com/office/drawing/2014/main" id="{00000000-0008-0000-0500-00001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055" name="Text Box 15">
          <a:extLst>
            <a:ext uri="{FF2B5EF4-FFF2-40B4-BE49-F238E27FC236}">
              <a16:creationId xmlns="" xmlns:a16="http://schemas.microsoft.com/office/drawing/2014/main" id="{00000000-0008-0000-0500-00001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056" name="Text Box 15">
          <a:extLst>
            <a:ext uri="{FF2B5EF4-FFF2-40B4-BE49-F238E27FC236}">
              <a16:creationId xmlns="" xmlns:a16="http://schemas.microsoft.com/office/drawing/2014/main" id="{00000000-0008-0000-0500-00002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057" name="Text Box 15">
          <a:extLst>
            <a:ext uri="{FF2B5EF4-FFF2-40B4-BE49-F238E27FC236}">
              <a16:creationId xmlns="" xmlns:a16="http://schemas.microsoft.com/office/drawing/2014/main" id="{00000000-0008-0000-0500-00002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058" name="Text Box 15">
          <a:extLst>
            <a:ext uri="{FF2B5EF4-FFF2-40B4-BE49-F238E27FC236}">
              <a16:creationId xmlns="" xmlns:a16="http://schemas.microsoft.com/office/drawing/2014/main" id="{00000000-0008-0000-0500-00002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059" name="Text Box 15">
          <a:extLst>
            <a:ext uri="{FF2B5EF4-FFF2-40B4-BE49-F238E27FC236}">
              <a16:creationId xmlns="" xmlns:a16="http://schemas.microsoft.com/office/drawing/2014/main" id="{00000000-0008-0000-0500-00002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060" name="Text Box 15">
          <a:extLst>
            <a:ext uri="{FF2B5EF4-FFF2-40B4-BE49-F238E27FC236}">
              <a16:creationId xmlns="" xmlns:a16="http://schemas.microsoft.com/office/drawing/2014/main" id="{00000000-0008-0000-0500-00002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061" name="Text Box 15">
          <a:extLst>
            <a:ext uri="{FF2B5EF4-FFF2-40B4-BE49-F238E27FC236}">
              <a16:creationId xmlns="" xmlns:a16="http://schemas.microsoft.com/office/drawing/2014/main" id="{00000000-0008-0000-0500-00002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062" name="Text Box 15">
          <a:extLst>
            <a:ext uri="{FF2B5EF4-FFF2-40B4-BE49-F238E27FC236}">
              <a16:creationId xmlns="" xmlns:a16="http://schemas.microsoft.com/office/drawing/2014/main" id="{00000000-0008-0000-0500-00002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063" name="Text Box 15">
          <a:extLst>
            <a:ext uri="{FF2B5EF4-FFF2-40B4-BE49-F238E27FC236}">
              <a16:creationId xmlns="" xmlns:a16="http://schemas.microsoft.com/office/drawing/2014/main" id="{00000000-0008-0000-0500-00002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064" name="Text Box 15">
          <a:extLst>
            <a:ext uri="{FF2B5EF4-FFF2-40B4-BE49-F238E27FC236}">
              <a16:creationId xmlns="" xmlns:a16="http://schemas.microsoft.com/office/drawing/2014/main" id="{00000000-0008-0000-0500-00002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065" name="Text Box 15">
          <a:extLst>
            <a:ext uri="{FF2B5EF4-FFF2-40B4-BE49-F238E27FC236}">
              <a16:creationId xmlns="" xmlns:a16="http://schemas.microsoft.com/office/drawing/2014/main" id="{00000000-0008-0000-0500-00002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066" name="Text Box 15">
          <a:extLst>
            <a:ext uri="{FF2B5EF4-FFF2-40B4-BE49-F238E27FC236}">
              <a16:creationId xmlns="" xmlns:a16="http://schemas.microsoft.com/office/drawing/2014/main" id="{00000000-0008-0000-0500-00002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067" name="Text Box 15">
          <a:extLst>
            <a:ext uri="{FF2B5EF4-FFF2-40B4-BE49-F238E27FC236}">
              <a16:creationId xmlns="" xmlns:a16="http://schemas.microsoft.com/office/drawing/2014/main" id="{00000000-0008-0000-0500-00002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068" name="Text Box 15">
          <a:extLst>
            <a:ext uri="{FF2B5EF4-FFF2-40B4-BE49-F238E27FC236}">
              <a16:creationId xmlns="" xmlns:a16="http://schemas.microsoft.com/office/drawing/2014/main" id="{00000000-0008-0000-0500-00002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069" name="Text Box 15">
          <a:extLst>
            <a:ext uri="{FF2B5EF4-FFF2-40B4-BE49-F238E27FC236}">
              <a16:creationId xmlns="" xmlns:a16="http://schemas.microsoft.com/office/drawing/2014/main" id="{00000000-0008-0000-0500-00002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070" name="Text Box 15">
          <a:extLst>
            <a:ext uri="{FF2B5EF4-FFF2-40B4-BE49-F238E27FC236}">
              <a16:creationId xmlns="" xmlns:a16="http://schemas.microsoft.com/office/drawing/2014/main" id="{00000000-0008-0000-0500-00002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071" name="Text Box 15">
          <a:extLst>
            <a:ext uri="{FF2B5EF4-FFF2-40B4-BE49-F238E27FC236}">
              <a16:creationId xmlns="" xmlns:a16="http://schemas.microsoft.com/office/drawing/2014/main" id="{00000000-0008-0000-0500-00002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072" name="Text Box 15">
          <a:extLst>
            <a:ext uri="{FF2B5EF4-FFF2-40B4-BE49-F238E27FC236}">
              <a16:creationId xmlns="" xmlns:a16="http://schemas.microsoft.com/office/drawing/2014/main" id="{00000000-0008-0000-0500-00003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073" name="Text Box 15">
          <a:extLst>
            <a:ext uri="{FF2B5EF4-FFF2-40B4-BE49-F238E27FC236}">
              <a16:creationId xmlns="" xmlns:a16="http://schemas.microsoft.com/office/drawing/2014/main" id="{00000000-0008-0000-0500-00003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074" name="Text Box 15">
          <a:extLst>
            <a:ext uri="{FF2B5EF4-FFF2-40B4-BE49-F238E27FC236}">
              <a16:creationId xmlns="" xmlns:a16="http://schemas.microsoft.com/office/drawing/2014/main" id="{00000000-0008-0000-0500-00003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075" name="Text Box 15">
          <a:extLst>
            <a:ext uri="{FF2B5EF4-FFF2-40B4-BE49-F238E27FC236}">
              <a16:creationId xmlns="" xmlns:a16="http://schemas.microsoft.com/office/drawing/2014/main" id="{00000000-0008-0000-0500-00003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076" name="Text Box 15">
          <a:extLst>
            <a:ext uri="{FF2B5EF4-FFF2-40B4-BE49-F238E27FC236}">
              <a16:creationId xmlns="" xmlns:a16="http://schemas.microsoft.com/office/drawing/2014/main" id="{00000000-0008-0000-0500-00003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077" name="Text Box 15">
          <a:extLst>
            <a:ext uri="{FF2B5EF4-FFF2-40B4-BE49-F238E27FC236}">
              <a16:creationId xmlns="" xmlns:a16="http://schemas.microsoft.com/office/drawing/2014/main" id="{00000000-0008-0000-0500-00003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078" name="Text Box 15">
          <a:extLst>
            <a:ext uri="{FF2B5EF4-FFF2-40B4-BE49-F238E27FC236}">
              <a16:creationId xmlns="" xmlns:a16="http://schemas.microsoft.com/office/drawing/2014/main" id="{00000000-0008-0000-0500-00003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079" name="Text Box 15">
          <a:extLst>
            <a:ext uri="{FF2B5EF4-FFF2-40B4-BE49-F238E27FC236}">
              <a16:creationId xmlns="" xmlns:a16="http://schemas.microsoft.com/office/drawing/2014/main" id="{00000000-0008-0000-0500-00003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080" name="Text Box 15">
          <a:extLst>
            <a:ext uri="{FF2B5EF4-FFF2-40B4-BE49-F238E27FC236}">
              <a16:creationId xmlns="" xmlns:a16="http://schemas.microsoft.com/office/drawing/2014/main" id="{00000000-0008-0000-0500-00003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081" name="Text Box 15">
          <a:extLst>
            <a:ext uri="{FF2B5EF4-FFF2-40B4-BE49-F238E27FC236}">
              <a16:creationId xmlns="" xmlns:a16="http://schemas.microsoft.com/office/drawing/2014/main" id="{00000000-0008-0000-0500-00003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082" name="Text Box 15">
          <a:extLst>
            <a:ext uri="{FF2B5EF4-FFF2-40B4-BE49-F238E27FC236}">
              <a16:creationId xmlns="" xmlns:a16="http://schemas.microsoft.com/office/drawing/2014/main" id="{00000000-0008-0000-0500-00003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083" name="Text Box 15">
          <a:extLst>
            <a:ext uri="{FF2B5EF4-FFF2-40B4-BE49-F238E27FC236}">
              <a16:creationId xmlns="" xmlns:a16="http://schemas.microsoft.com/office/drawing/2014/main" id="{00000000-0008-0000-0500-00003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084" name="Text Box 15">
          <a:extLst>
            <a:ext uri="{FF2B5EF4-FFF2-40B4-BE49-F238E27FC236}">
              <a16:creationId xmlns="" xmlns:a16="http://schemas.microsoft.com/office/drawing/2014/main" id="{00000000-0008-0000-0500-00003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085" name="Text Box 15">
          <a:extLst>
            <a:ext uri="{FF2B5EF4-FFF2-40B4-BE49-F238E27FC236}">
              <a16:creationId xmlns="" xmlns:a16="http://schemas.microsoft.com/office/drawing/2014/main" id="{00000000-0008-0000-0500-00003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086" name="Text Box 15">
          <a:extLst>
            <a:ext uri="{FF2B5EF4-FFF2-40B4-BE49-F238E27FC236}">
              <a16:creationId xmlns="" xmlns:a16="http://schemas.microsoft.com/office/drawing/2014/main" id="{00000000-0008-0000-0500-00003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087" name="Text Box 15">
          <a:extLst>
            <a:ext uri="{FF2B5EF4-FFF2-40B4-BE49-F238E27FC236}">
              <a16:creationId xmlns="" xmlns:a16="http://schemas.microsoft.com/office/drawing/2014/main" id="{00000000-0008-0000-0500-00003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088" name="Text Box 15">
          <a:extLst>
            <a:ext uri="{FF2B5EF4-FFF2-40B4-BE49-F238E27FC236}">
              <a16:creationId xmlns="" xmlns:a16="http://schemas.microsoft.com/office/drawing/2014/main" id="{00000000-0008-0000-0500-00004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089" name="Text Box 15">
          <a:extLst>
            <a:ext uri="{FF2B5EF4-FFF2-40B4-BE49-F238E27FC236}">
              <a16:creationId xmlns="" xmlns:a16="http://schemas.microsoft.com/office/drawing/2014/main" id="{00000000-0008-0000-0500-00004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090" name="Text Box 15">
          <a:extLst>
            <a:ext uri="{FF2B5EF4-FFF2-40B4-BE49-F238E27FC236}">
              <a16:creationId xmlns="" xmlns:a16="http://schemas.microsoft.com/office/drawing/2014/main" id="{00000000-0008-0000-0500-00004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091" name="Text Box 15">
          <a:extLst>
            <a:ext uri="{FF2B5EF4-FFF2-40B4-BE49-F238E27FC236}">
              <a16:creationId xmlns="" xmlns:a16="http://schemas.microsoft.com/office/drawing/2014/main" id="{00000000-0008-0000-0500-00004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092" name="Text Box 15">
          <a:extLst>
            <a:ext uri="{FF2B5EF4-FFF2-40B4-BE49-F238E27FC236}">
              <a16:creationId xmlns="" xmlns:a16="http://schemas.microsoft.com/office/drawing/2014/main" id="{00000000-0008-0000-0500-00004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093" name="Text Box 15">
          <a:extLst>
            <a:ext uri="{FF2B5EF4-FFF2-40B4-BE49-F238E27FC236}">
              <a16:creationId xmlns="" xmlns:a16="http://schemas.microsoft.com/office/drawing/2014/main" id="{00000000-0008-0000-0500-00004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094" name="Text Box 15">
          <a:extLst>
            <a:ext uri="{FF2B5EF4-FFF2-40B4-BE49-F238E27FC236}">
              <a16:creationId xmlns="" xmlns:a16="http://schemas.microsoft.com/office/drawing/2014/main" id="{00000000-0008-0000-0500-00004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095" name="Text Box 15">
          <a:extLst>
            <a:ext uri="{FF2B5EF4-FFF2-40B4-BE49-F238E27FC236}">
              <a16:creationId xmlns="" xmlns:a16="http://schemas.microsoft.com/office/drawing/2014/main" id="{00000000-0008-0000-0500-00004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096" name="Text Box 15">
          <a:extLst>
            <a:ext uri="{FF2B5EF4-FFF2-40B4-BE49-F238E27FC236}">
              <a16:creationId xmlns="" xmlns:a16="http://schemas.microsoft.com/office/drawing/2014/main" id="{00000000-0008-0000-0500-00004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097" name="Text Box 15">
          <a:extLst>
            <a:ext uri="{FF2B5EF4-FFF2-40B4-BE49-F238E27FC236}">
              <a16:creationId xmlns="" xmlns:a16="http://schemas.microsoft.com/office/drawing/2014/main" id="{00000000-0008-0000-0500-00004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098" name="Text Box 15">
          <a:extLst>
            <a:ext uri="{FF2B5EF4-FFF2-40B4-BE49-F238E27FC236}">
              <a16:creationId xmlns="" xmlns:a16="http://schemas.microsoft.com/office/drawing/2014/main" id="{00000000-0008-0000-0500-00004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099" name="Text Box 15">
          <a:extLst>
            <a:ext uri="{FF2B5EF4-FFF2-40B4-BE49-F238E27FC236}">
              <a16:creationId xmlns="" xmlns:a16="http://schemas.microsoft.com/office/drawing/2014/main" id="{00000000-0008-0000-0500-00004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100" name="Text Box 15">
          <a:extLst>
            <a:ext uri="{FF2B5EF4-FFF2-40B4-BE49-F238E27FC236}">
              <a16:creationId xmlns="" xmlns:a16="http://schemas.microsoft.com/office/drawing/2014/main" id="{00000000-0008-0000-0500-00004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101" name="Text Box 15">
          <a:extLst>
            <a:ext uri="{FF2B5EF4-FFF2-40B4-BE49-F238E27FC236}">
              <a16:creationId xmlns="" xmlns:a16="http://schemas.microsoft.com/office/drawing/2014/main" id="{00000000-0008-0000-0500-00004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102" name="Text Box 15">
          <a:extLst>
            <a:ext uri="{FF2B5EF4-FFF2-40B4-BE49-F238E27FC236}">
              <a16:creationId xmlns="" xmlns:a16="http://schemas.microsoft.com/office/drawing/2014/main" id="{00000000-0008-0000-0500-00004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103" name="Text Box 15">
          <a:extLst>
            <a:ext uri="{FF2B5EF4-FFF2-40B4-BE49-F238E27FC236}">
              <a16:creationId xmlns="" xmlns:a16="http://schemas.microsoft.com/office/drawing/2014/main" id="{00000000-0008-0000-0500-00004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104" name="Text Box 15">
          <a:extLst>
            <a:ext uri="{FF2B5EF4-FFF2-40B4-BE49-F238E27FC236}">
              <a16:creationId xmlns="" xmlns:a16="http://schemas.microsoft.com/office/drawing/2014/main" id="{00000000-0008-0000-0500-00005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105" name="Text Box 15">
          <a:extLst>
            <a:ext uri="{FF2B5EF4-FFF2-40B4-BE49-F238E27FC236}">
              <a16:creationId xmlns="" xmlns:a16="http://schemas.microsoft.com/office/drawing/2014/main" id="{00000000-0008-0000-0500-00005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106" name="Text Box 15">
          <a:extLst>
            <a:ext uri="{FF2B5EF4-FFF2-40B4-BE49-F238E27FC236}">
              <a16:creationId xmlns="" xmlns:a16="http://schemas.microsoft.com/office/drawing/2014/main" id="{00000000-0008-0000-0500-00005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107" name="Text Box 15">
          <a:extLst>
            <a:ext uri="{FF2B5EF4-FFF2-40B4-BE49-F238E27FC236}">
              <a16:creationId xmlns="" xmlns:a16="http://schemas.microsoft.com/office/drawing/2014/main" id="{00000000-0008-0000-0500-00005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108" name="Text Box 15">
          <a:extLst>
            <a:ext uri="{FF2B5EF4-FFF2-40B4-BE49-F238E27FC236}">
              <a16:creationId xmlns="" xmlns:a16="http://schemas.microsoft.com/office/drawing/2014/main" id="{00000000-0008-0000-0500-00005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109" name="Text Box 15">
          <a:extLst>
            <a:ext uri="{FF2B5EF4-FFF2-40B4-BE49-F238E27FC236}">
              <a16:creationId xmlns="" xmlns:a16="http://schemas.microsoft.com/office/drawing/2014/main" id="{00000000-0008-0000-0500-00005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110" name="Text Box 15">
          <a:extLst>
            <a:ext uri="{FF2B5EF4-FFF2-40B4-BE49-F238E27FC236}">
              <a16:creationId xmlns="" xmlns:a16="http://schemas.microsoft.com/office/drawing/2014/main" id="{00000000-0008-0000-0500-00005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111" name="Text Box 15">
          <a:extLst>
            <a:ext uri="{FF2B5EF4-FFF2-40B4-BE49-F238E27FC236}">
              <a16:creationId xmlns="" xmlns:a16="http://schemas.microsoft.com/office/drawing/2014/main" id="{00000000-0008-0000-0500-00005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112" name="Text Box 15">
          <a:extLst>
            <a:ext uri="{FF2B5EF4-FFF2-40B4-BE49-F238E27FC236}">
              <a16:creationId xmlns="" xmlns:a16="http://schemas.microsoft.com/office/drawing/2014/main" id="{00000000-0008-0000-0500-00005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113" name="Text Box 15">
          <a:extLst>
            <a:ext uri="{FF2B5EF4-FFF2-40B4-BE49-F238E27FC236}">
              <a16:creationId xmlns="" xmlns:a16="http://schemas.microsoft.com/office/drawing/2014/main" id="{00000000-0008-0000-0500-00005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114" name="Text Box 15">
          <a:extLst>
            <a:ext uri="{FF2B5EF4-FFF2-40B4-BE49-F238E27FC236}">
              <a16:creationId xmlns="" xmlns:a16="http://schemas.microsoft.com/office/drawing/2014/main" id="{00000000-0008-0000-0500-00005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115" name="Text Box 15">
          <a:extLst>
            <a:ext uri="{FF2B5EF4-FFF2-40B4-BE49-F238E27FC236}">
              <a16:creationId xmlns="" xmlns:a16="http://schemas.microsoft.com/office/drawing/2014/main" id="{00000000-0008-0000-0500-00005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116" name="Text Box 15">
          <a:extLst>
            <a:ext uri="{FF2B5EF4-FFF2-40B4-BE49-F238E27FC236}">
              <a16:creationId xmlns="" xmlns:a16="http://schemas.microsoft.com/office/drawing/2014/main" id="{00000000-0008-0000-0500-00005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117" name="Text Box 15">
          <a:extLst>
            <a:ext uri="{FF2B5EF4-FFF2-40B4-BE49-F238E27FC236}">
              <a16:creationId xmlns="" xmlns:a16="http://schemas.microsoft.com/office/drawing/2014/main" id="{00000000-0008-0000-0500-00005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118" name="Text Box 15">
          <a:extLst>
            <a:ext uri="{FF2B5EF4-FFF2-40B4-BE49-F238E27FC236}">
              <a16:creationId xmlns="" xmlns:a16="http://schemas.microsoft.com/office/drawing/2014/main" id="{00000000-0008-0000-0500-00005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119" name="Text Box 15">
          <a:extLst>
            <a:ext uri="{FF2B5EF4-FFF2-40B4-BE49-F238E27FC236}">
              <a16:creationId xmlns="" xmlns:a16="http://schemas.microsoft.com/office/drawing/2014/main" id="{00000000-0008-0000-0500-00005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120" name="Text Box 15">
          <a:extLst>
            <a:ext uri="{FF2B5EF4-FFF2-40B4-BE49-F238E27FC236}">
              <a16:creationId xmlns="" xmlns:a16="http://schemas.microsoft.com/office/drawing/2014/main" id="{00000000-0008-0000-0500-00006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121" name="Text Box 15">
          <a:extLst>
            <a:ext uri="{FF2B5EF4-FFF2-40B4-BE49-F238E27FC236}">
              <a16:creationId xmlns="" xmlns:a16="http://schemas.microsoft.com/office/drawing/2014/main" id="{00000000-0008-0000-0500-00006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122" name="Text Box 15">
          <a:extLst>
            <a:ext uri="{FF2B5EF4-FFF2-40B4-BE49-F238E27FC236}">
              <a16:creationId xmlns="" xmlns:a16="http://schemas.microsoft.com/office/drawing/2014/main" id="{00000000-0008-0000-0500-00006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123" name="Text Box 15">
          <a:extLst>
            <a:ext uri="{FF2B5EF4-FFF2-40B4-BE49-F238E27FC236}">
              <a16:creationId xmlns="" xmlns:a16="http://schemas.microsoft.com/office/drawing/2014/main" id="{00000000-0008-0000-0500-00006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124" name="Text Box 15">
          <a:extLst>
            <a:ext uri="{FF2B5EF4-FFF2-40B4-BE49-F238E27FC236}">
              <a16:creationId xmlns="" xmlns:a16="http://schemas.microsoft.com/office/drawing/2014/main" id="{00000000-0008-0000-0500-00006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125" name="Text Box 15">
          <a:extLst>
            <a:ext uri="{FF2B5EF4-FFF2-40B4-BE49-F238E27FC236}">
              <a16:creationId xmlns="" xmlns:a16="http://schemas.microsoft.com/office/drawing/2014/main" id="{00000000-0008-0000-0500-00006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126" name="Text Box 15">
          <a:extLst>
            <a:ext uri="{FF2B5EF4-FFF2-40B4-BE49-F238E27FC236}">
              <a16:creationId xmlns="" xmlns:a16="http://schemas.microsoft.com/office/drawing/2014/main" id="{00000000-0008-0000-0500-00006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127" name="Text Box 15">
          <a:extLst>
            <a:ext uri="{FF2B5EF4-FFF2-40B4-BE49-F238E27FC236}">
              <a16:creationId xmlns="" xmlns:a16="http://schemas.microsoft.com/office/drawing/2014/main" id="{00000000-0008-0000-0500-00006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128" name="Text Box 15">
          <a:extLst>
            <a:ext uri="{FF2B5EF4-FFF2-40B4-BE49-F238E27FC236}">
              <a16:creationId xmlns="" xmlns:a16="http://schemas.microsoft.com/office/drawing/2014/main" id="{00000000-0008-0000-0500-00006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129" name="Text Box 15">
          <a:extLst>
            <a:ext uri="{FF2B5EF4-FFF2-40B4-BE49-F238E27FC236}">
              <a16:creationId xmlns="" xmlns:a16="http://schemas.microsoft.com/office/drawing/2014/main" id="{00000000-0008-0000-0500-00006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130" name="Text Box 15">
          <a:extLst>
            <a:ext uri="{FF2B5EF4-FFF2-40B4-BE49-F238E27FC236}">
              <a16:creationId xmlns="" xmlns:a16="http://schemas.microsoft.com/office/drawing/2014/main" id="{00000000-0008-0000-0500-00006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131" name="Text Box 15">
          <a:extLst>
            <a:ext uri="{FF2B5EF4-FFF2-40B4-BE49-F238E27FC236}">
              <a16:creationId xmlns="" xmlns:a16="http://schemas.microsoft.com/office/drawing/2014/main" id="{00000000-0008-0000-0500-00006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132" name="Text Box 15">
          <a:extLst>
            <a:ext uri="{FF2B5EF4-FFF2-40B4-BE49-F238E27FC236}">
              <a16:creationId xmlns="" xmlns:a16="http://schemas.microsoft.com/office/drawing/2014/main" id="{00000000-0008-0000-0500-00006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133" name="Text Box 15">
          <a:extLst>
            <a:ext uri="{FF2B5EF4-FFF2-40B4-BE49-F238E27FC236}">
              <a16:creationId xmlns="" xmlns:a16="http://schemas.microsoft.com/office/drawing/2014/main" id="{00000000-0008-0000-0500-00006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134" name="Text Box 15">
          <a:extLst>
            <a:ext uri="{FF2B5EF4-FFF2-40B4-BE49-F238E27FC236}">
              <a16:creationId xmlns="" xmlns:a16="http://schemas.microsoft.com/office/drawing/2014/main" id="{00000000-0008-0000-0500-00006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135" name="Text Box 15">
          <a:extLst>
            <a:ext uri="{FF2B5EF4-FFF2-40B4-BE49-F238E27FC236}">
              <a16:creationId xmlns="" xmlns:a16="http://schemas.microsoft.com/office/drawing/2014/main" id="{00000000-0008-0000-0500-00006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136" name="Text Box 15">
          <a:extLst>
            <a:ext uri="{FF2B5EF4-FFF2-40B4-BE49-F238E27FC236}">
              <a16:creationId xmlns="" xmlns:a16="http://schemas.microsoft.com/office/drawing/2014/main" id="{00000000-0008-0000-0500-00007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137" name="Text Box 15">
          <a:extLst>
            <a:ext uri="{FF2B5EF4-FFF2-40B4-BE49-F238E27FC236}">
              <a16:creationId xmlns="" xmlns:a16="http://schemas.microsoft.com/office/drawing/2014/main" id="{00000000-0008-0000-0500-00007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138" name="Text Box 15">
          <a:extLst>
            <a:ext uri="{FF2B5EF4-FFF2-40B4-BE49-F238E27FC236}">
              <a16:creationId xmlns="" xmlns:a16="http://schemas.microsoft.com/office/drawing/2014/main" id="{00000000-0008-0000-0500-00007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139" name="Text Box 15">
          <a:extLst>
            <a:ext uri="{FF2B5EF4-FFF2-40B4-BE49-F238E27FC236}">
              <a16:creationId xmlns="" xmlns:a16="http://schemas.microsoft.com/office/drawing/2014/main" id="{00000000-0008-0000-0500-00007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140" name="Text Box 15">
          <a:extLst>
            <a:ext uri="{FF2B5EF4-FFF2-40B4-BE49-F238E27FC236}">
              <a16:creationId xmlns="" xmlns:a16="http://schemas.microsoft.com/office/drawing/2014/main" id="{00000000-0008-0000-0500-00007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141" name="Text Box 15">
          <a:extLst>
            <a:ext uri="{FF2B5EF4-FFF2-40B4-BE49-F238E27FC236}">
              <a16:creationId xmlns="" xmlns:a16="http://schemas.microsoft.com/office/drawing/2014/main" id="{00000000-0008-0000-0500-00007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142" name="Text Box 15">
          <a:extLst>
            <a:ext uri="{FF2B5EF4-FFF2-40B4-BE49-F238E27FC236}">
              <a16:creationId xmlns="" xmlns:a16="http://schemas.microsoft.com/office/drawing/2014/main" id="{00000000-0008-0000-0500-00007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143" name="Text Box 15">
          <a:extLst>
            <a:ext uri="{FF2B5EF4-FFF2-40B4-BE49-F238E27FC236}">
              <a16:creationId xmlns="" xmlns:a16="http://schemas.microsoft.com/office/drawing/2014/main" id="{00000000-0008-0000-0500-00007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144" name="Text Box 15">
          <a:extLst>
            <a:ext uri="{FF2B5EF4-FFF2-40B4-BE49-F238E27FC236}">
              <a16:creationId xmlns="" xmlns:a16="http://schemas.microsoft.com/office/drawing/2014/main" id="{00000000-0008-0000-0500-00007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145" name="Text Box 15">
          <a:extLst>
            <a:ext uri="{FF2B5EF4-FFF2-40B4-BE49-F238E27FC236}">
              <a16:creationId xmlns="" xmlns:a16="http://schemas.microsoft.com/office/drawing/2014/main" id="{00000000-0008-0000-0500-00007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146" name="Text Box 15">
          <a:extLst>
            <a:ext uri="{FF2B5EF4-FFF2-40B4-BE49-F238E27FC236}">
              <a16:creationId xmlns="" xmlns:a16="http://schemas.microsoft.com/office/drawing/2014/main" id="{00000000-0008-0000-0500-00007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147" name="Text Box 15">
          <a:extLst>
            <a:ext uri="{FF2B5EF4-FFF2-40B4-BE49-F238E27FC236}">
              <a16:creationId xmlns="" xmlns:a16="http://schemas.microsoft.com/office/drawing/2014/main" id="{00000000-0008-0000-0500-00007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148" name="Text Box 15">
          <a:extLst>
            <a:ext uri="{FF2B5EF4-FFF2-40B4-BE49-F238E27FC236}">
              <a16:creationId xmlns="" xmlns:a16="http://schemas.microsoft.com/office/drawing/2014/main" id="{00000000-0008-0000-0500-00007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149" name="Text Box 15">
          <a:extLst>
            <a:ext uri="{FF2B5EF4-FFF2-40B4-BE49-F238E27FC236}">
              <a16:creationId xmlns="" xmlns:a16="http://schemas.microsoft.com/office/drawing/2014/main" id="{00000000-0008-0000-0500-00007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150" name="Text Box 15">
          <a:extLst>
            <a:ext uri="{FF2B5EF4-FFF2-40B4-BE49-F238E27FC236}">
              <a16:creationId xmlns="" xmlns:a16="http://schemas.microsoft.com/office/drawing/2014/main" id="{00000000-0008-0000-0500-00007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151" name="Text Box 15">
          <a:extLst>
            <a:ext uri="{FF2B5EF4-FFF2-40B4-BE49-F238E27FC236}">
              <a16:creationId xmlns="" xmlns:a16="http://schemas.microsoft.com/office/drawing/2014/main" id="{00000000-0008-0000-0500-00007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152" name="Text Box 15">
          <a:extLst>
            <a:ext uri="{FF2B5EF4-FFF2-40B4-BE49-F238E27FC236}">
              <a16:creationId xmlns="" xmlns:a16="http://schemas.microsoft.com/office/drawing/2014/main" id="{00000000-0008-0000-0500-00008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153" name="Text Box 15">
          <a:extLst>
            <a:ext uri="{FF2B5EF4-FFF2-40B4-BE49-F238E27FC236}">
              <a16:creationId xmlns="" xmlns:a16="http://schemas.microsoft.com/office/drawing/2014/main" id="{00000000-0008-0000-0500-00008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154" name="Text Box 15">
          <a:extLst>
            <a:ext uri="{FF2B5EF4-FFF2-40B4-BE49-F238E27FC236}">
              <a16:creationId xmlns="" xmlns:a16="http://schemas.microsoft.com/office/drawing/2014/main" id="{00000000-0008-0000-0500-00008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155" name="Text Box 15">
          <a:extLst>
            <a:ext uri="{FF2B5EF4-FFF2-40B4-BE49-F238E27FC236}">
              <a16:creationId xmlns="" xmlns:a16="http://schemas.microsoft.com/office/drawing/2014/main" id="{00000000-0008-0000-0500-00008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156" name="Text Box 15">
          <a:extLst>
            <a:ext uri="{FF2B5EF4-FFF2-40B4-BE49-F238E27FC236}">
              <a16:creationId xmlns="" xmlns:a16="http://schemas.microsoft.com/office/drawing/2014/main" id="{00000000-0008-0000-0500-00008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157" name="Text Box 15">
          <a:extLst>
            <a:ext uri="{FF2B5EF4-FFF2-40B4-BE49-F238E27FC236}">
              <a16:creationId xmlns="" xmlns:a16="http://schemas.microsoft.com/office/drawing/2014/main" id="{00000000-0008-0000-0500-00008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158" name="Text Box 15">
          <a:extLst>
            <a:ext uri="{FF2B5EF4-FFF2-40B4-BE49-F238E27FC236}">
              <a16:creationId xmlns="" xmlns:a16="http://schemas.microsoft.com/office/drawing/2014/main" id="{00000000-0008-0000-0500-00008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159" name="Text Box 15">
          <a:extLst>
            <a:ext uri="{FF2B5EF4-FFF2-40B4-BE49-F238E27FC236}">
              <a16:creationId xmlns="" xmlns:a16="http://schemas.microsoft.com/office/drawing/2014/main" id="{00000000-0008-0000-0500-00008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160" name="Text Box 15">
          <a:extLst>
            <a:ext uri="{FF2B5EF4-FFF2-40B4-BE49-F238E27FC236}">
              <a16:creationId xmlns="" xmlns:a16="http://schemas.microsoft.com/office/drawing/2014/main" id="{00000000-0008-0000-0500-00008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161" name="Text Box 15">
          <a:extLst>
            <a:ext uri="{FF2B5EF4-FFF2-40B4-BE49-F238E27FC236}">
              <a16:creationId xmlns="" xmlns:a16="http://schemas.microsoft.com/office/drawing/2014/main" id="{00000000-0008-0000-0500-00008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162" name="Text Box 15">
          <a:extLst>
            <a:ext uri="{FF2B5EF4-FFF2-40B4-BE49-F238E27FC236}">
              <a16:creationId xmlns="" xmlns:a16="http://schemas.microsoft.com/office/drawing/2014/main" id="{00000000-0008-0000-0500-00008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163" name="Text Box 15">
          <a:extLst>
            <a:ext uri="{FF2B5EF4-FFF2-40B4-BE49-F238E27FC236}">
              <a16:creationId xmlns="" xmlns:a16="http://schemas.microsoft.com/office/drawing/2014/main" id="{00000000-0008-0000-0500-00008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165" name="Text Box 15">
          <a:extLst>
            <a:ext uri="{FF2B5EF4-FFF2-40B4-BE49-F238E27FC236}">
              <a16:creationId xmlns="" xmlns:a16="http://schemas.microsoft.com/office/drawing/2014/main" id="{00000000-0008-0000-0500-00008D040000}"/>
            </a:ext>
          </a:extLst>
        </xdr:cNvPr>
        <xdr:cNvSpPr txBox="1">
          <a:spLocks noChangeArrowheads="1"/>
        </xdr:cNvSpPr>
      </xdr:nvSpPr>
      <xdr:spPr bwMode="auto">
        <a:xfrm>
          <a:off x="6655254" y="481375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166" name="Text Box 15">
          <a:extLst>
            <a:ext uri="{FF2B5EF4-FFF2-40B4-BE49-F238E27FC236}">
              <a16:creationId xmlns="" xmlns:a16="http://schemas.microsoft.com/office/drawing/2014/main" id="{00000000-0008-0000-0500-00008E04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167" name="Text Box 15">
          <a:extLst>
            <a:ext uri="{FF2B5EF4-FFF2-40B4-BE49-F238E27FC236}">
              <a16:creationId xmlns="" xmlns:a16="http://schemas.microsoft.com/office/drawing/2014/main" id="{00000000-0008-0000-0500-00008F04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168" name="Text Box 15">
          <a:extLst>
            <a:ext uri="{FF2B5EF4-FFF2-40B4-BE49-F238E27FC236}">
              <a16:creationId xmlns="" xmlns:a16="http://schemas.microsoft.com/office/drawing/2014/main" id="{00000000-0008-0000-0500-00009004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169" name="Text Box 15">
          <a:extLst>
            <a:ext uri="{FF2B5EF4-FFF2-40B4-BE49-F238E27FC236}">
              <a16:creationId xmlns="" xmlns:a16="http://schemas.microsoft.com/office/drawing/2014/main" id="{00000000-0008-0000-0500-00009104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170" name="Text Box 15">
          <a:extLst>
            <a:ext uri="{FF2B5EF4-FFF2-40B4-BE49-F238E27FC236}">
              <a16:creationId xmlns="" xmlns:a16="http://schemas.microsoft.com/office/drawing/2014/main" id="{00000000-0008-0000-0500-00009204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171" name="Text Box 15">
          <a:extLst>
            <a:ext uri="{FF2B5EF4-FFF2-40B4-BE49-F238E27FC236}">
              <a16:creationId xmlns="" xmlns:a16="http://schemas.microsoft.com/office/drawing/2014/main" id="{00000000-0008-0000-0500-00009304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172" name="Text Box 15">
          <a:extLst>
            <a:ext uri="{FF2B5EF4-FFF2-40B4-BE49-F238E27FC236}">
              <a16:creationId xmlns="" xmlns:a16="http://schemas.microsoft.com/office/drawing/2014/main" id="{00000000-0008-0000-0500-000094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173" name="Text Box 15">
          <a:extLst>
            <a:ext uri="{FF2B5EF4-FFF2-40B4-BE49-F238E27FC236}">
              <a16:creationId xmlns="" xmlns:a16="http://schemas.microsoft.com/office/drawing/2014/main" id="{00000000-0008-0000-0500-000095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174" name="Text Box 15">
          <a:extLst>
            <a:ext uri="{FF2B5EF4-FFF2-40B4-BE49-F238E27FC236}">
              <a16:creationId xmlns="" xmlns:a16="http://schemas.microsoft.com/office/drawing/2014/main" id="{00000000-0008-0000-0500-000096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175" name="Text Box 15">
          <a:extLst>
            <a:ext uri="{FF2B5EF4-FFF2-40B4-BE49-F238E27FC236}">
              <a16:creationId xmlns="" xmlns:a16="http://schemas.microsoft.com/office/drawing/2014/main" id="{00000000-0008-0000-0500-000097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176" name="Text Box 15">
          <a:extLst>
            <a:ext uri="{FF2B5EF4-FFF2-40B4-BE49-F238E27FC236}">
              <a16:creationId xmlns="" xmlns:a16="http://schemas.microsoft.com/office/drawing/2014/main" id="{00000000-0008-0000-0500-000098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177" name="Text Box 15">
          <a:extLst>
            <a:ext uri="{FF2B5EF4-FFF2-40B4-BE49-F238E27FC236}">
              <a16:creationId xmlns="" xmlns:a16="http://schemas.microsoft.com/office/drawing/2014/main" id="{00000000-0008-0000-0500-000099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178" name="Text Box 15">
          <a:extLst>
            <a:ext uri="{FF2B5EF4-FFF2-40B4-BE49-F238E27FC236}">
              <a16:creationId xmlns="" xmlns:a16="http://schemas.microsoft.com/office/drawing/2014/main" id="{00000000-0008-0000-0500-00009A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xdr:row>
      <xdr:rowOff>0</xdr:rowOff>
    </xdr:from>
    <xdr:ext cx="95250" cy="171450"/>
    <xdr:sp macro="" textlink="">
      <xdr:nvSpPr>
        <xdr:cNvPr id="1179" name="Text Box 16">
          <a:extLst>
            <a:ext uri="{FF2B5EF4-FFF2-40B4-BE49-F238E27FC236}">
              <a16:creationId xmlns="" xmlns:a16="http://schemas.microsoft.com/office/drawing/2014/main" id="{00000000-0008-0000-0500-00009B04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171450"/>
    <xdr:sp macro="" textlink="">
      <xdr:nvSpPr>
        <xdr:cNvPr id="1184" name="Text Box 16">
          <a:extLst>
            <a:ext uri="{FF2B5EF4-FFF2-40B4-BE49-F238E27FC236}">
              <a16:creationId xmlns="" xmlns:a16="http://schemas.microsoft.com/office/drawing/2014/main" id="{00000000-0008-0000-0500-0000A0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171450"/>
    <xdr:sp macro="" textlink="">
      <xdr:nvSpPr>
        <xdr:cNvPr id="1185" name="Text Box 17">
          <a:extLst>
            <a:ext uri="{FF2B5EF4-FFF2-40B4-BE49-F238E27FC236}">
              <a16:creationId xmlns="" xmlns:a16="http://schemas.microsoft.com/office/drawing/2014/main" id="{00000000-0008-0000-0500-0000A1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171450"/>
    <xdr:sp macro="" textlink="">
      <xdr:nvSpPr>
        <xdr:cNvPr id="1186" name="Text Box 18">
          <a:extLst>
            <a:ext uri="{FF2B5EF4-FFF2-40B4-BE49-F238E27FC236}">
              <a16:creationId xmlns="" xmlns:a16="http://schemas.microsoft.com/office/drawing/2014/main" id="{00000000-0008-0000-0500-0000A2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171450"/>
    <xdr:sp macro="" textlink="">
      <xdr:nvSpPr>
        <xdr:cNvPr id="1187" name="Text Box 19">
          <a:extLst>
            <a:ext uri="{FF2B5EF4-FFF2-40B4-BE49-F238E27FC236}">
              <a16:creationId xmlns="" xmlns:a16="http://schemas.microsoft.com/office/drawing/2014/main" id="{00000000-0008-0000-0500-0000A3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188" name="Text Box 15">
          <a:extLst>
            <a:ext uri="{FF2B5EF4-FFF2-40B4-BE49-F238E27FC236}">
              <a16:creationId xmlns="" xmlns:a16="http://schemas.microsoft.com/office/drawing/2014/main" id="{00000000-0008-0000-0500-0000A4040000}"/>
            </a:ext>
          </a:extLst>
        </xdr:cNvPr>
        <xdr:cNvSpPr txBox="1">
          <a:spLocks noChangeArrowheads="1"/>
        </xdr:cNvSpPr>
      </xdr:nvSpPr>
      <xdr:spPr bwMode="auto">
        <a:xfrm>
          <a:off x="6655254" y="481375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189" name="Text Box 15">
          <a:extLst>
            <a:ext uri="{FF2B5EF4-FFF2-40B4-BE49-F238E27FC236}">
              <a16:creationId xmlns="" xmlns:a16="http://schemas.microsoft.com/office/drawing/2014/main" id="{00000000-0008-0000-0500-0000A5040000}"/>
            </a:ext>
          </a:extLst>
        </xdr:cNvPr>
        <xdr:cNvSpPr txBox="1">
          <a:spLocks noChangeArrowheads="1"/>
        </xdr:cNvSpPr>
      </xdr:nvSpPr>
      <xdr:spPr bwMode="auto">
        <a:xfrm>
          <a:off x="6655254" y="5602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171450"/>
    <xdr:sp macro="" textlink="">
      <xdr:nvSpPr>
        <xdr:cNvPr id="1191" name="Text Box 16">
          <a:extLst>
            <a:ext uri="{FF2B5EF4-FFF2-40B4-BE49-F238E27FC236}">
              <a16:creationId xmlns="" xmlns:a16="http://schemas.microsoft.com/office/drawing/2014/main" id="{00000000-0008-0000-0500-0000A7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171450"/>
    <xdr:sp macro="" textlink="">
      <xdr:nvSpPr>
        <xdr:cNvPr id="1192" name="Text Box 17">
          <a:extLst>
            <a:ext uri="{FF2B5EF4-FFF2-40B4-BE49-F238E27FC236}">
              <a16:creationId xmlns="" xmlns:a16="http://schemas.microsoft.com/office/drawing/2014/main" id="{00000000-0008-0000-0500-0000A8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171450"/>
    <xdr:sp macro="" textlink="">
      <xdr:nvSpPr>
        <xdr:cNvPr id="1193" name="Text Box 18">
          <a:extLst>
            <a:ext uri="{FF2B5EF4-FFF2-40B4-BE49-F238E27FC236}">
              <a16:creationId xmlns="" xmlns:a16="http://schemas.microsoft.com/office/drawing/2014/main" id="{00000000-0008-0000-0500-0000A9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171450"/>
    <xdr:sp macro="" textlink="">
      <xdr:nvSpPr>
        <xdr:cNvPr id="1194" name="Text Box 19">
          <a:extLst>
            <a:ext uri="{FF2B5EF4-FFF2-40B4-BE49-F238E27FC236}">
              <a16:creationId xmlns="" xmlns:a16="http://schemas.microsoft.com/office/drawing/2014/main" id="{00000000-0008-0000-0500-0000AA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435713"/>
    <xdr:sp macro="" textlink="">
      <xdr:nvSpPr>
        <xdr:cNvPr id="1195" name="Text Box 15">
          <a:extLst>
            <a:ext uri="{FF2B5EF4-FFF2-40B4-BE49-F238E27FC236}">
              <a16:creationId xmlns="" xmlns:a16="http://schemas.microsoft.com/office/drawing/2014/main" id="{00000000-0008-0000-0500-0000AB040000}"/>
            </a:ext>
          </a:extLst>
        </xdr:cNvPr>
        <xdr:cNvSpPr txBox="1">
          <a:spLocks noChangeArrowheads="1"/>
        </xdr:cNvSpPr>
      </xdr:nvSpPr>
      <xdr:spPr bwMode="auto">
        <a:xfrm>
          <a:off x="3079750" y="4479925"/>
          <a:ext cx="95250" cy="43571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171450"/>
    <xdr:sp macro="" textlink="">
      <xdr:nvSpPr>
        <xdr:cNvPr id="1196" name="Text Box 16">
          <a:extLst>
            <a:ext uri="{FF2B5EF4-FFF2-40B4-BE49-F238E27FC236}">
              <a16:creationId xmlns="" xmlns:a16="http://schemas.microsoft.com/office/drawing/2014/main" id="{00000000-0008-0000-0500-0000AC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171450"/>
    <xdr:sp macro="" textlink="">
      <xdr:nvSpPr>
        <xdr:cNvPr id="1197" name="Text Box 17">
          <a:extLst>
            <a:ext uri="{FF2B5EF4-FFF2-40B4-BE49-F238E27FC236}">
              <a16:creationId xmlns="" xmlns:a16="http://schemas.microsoft.com/office/drawing/2014/main" id="{00000000-0008-0000-0500-0000AD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171450"/>
    <xdr:sp macro="" textlink="">
      <xdr:nvSpPr>
        <xdr:cNvPr id="1198" name="Text Box 18">
          <a:extLst>
            <a:ext uri="{FF2B5EF4-FFF2-40B4-BE49-F238E27FC236}">
              <a16:creationId xmlns="" xmlns:a16="http://schemas.microsoft.com/office/drawing/2014/main" id="{00000000-0008-0000-0500-0000AE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171450"/>
    <xdr:sp macro="" textlink="">
      <xdr:nvSpPr>
        <xdr:cNvPr id="1199" name="Text Box 19">
          <a:extLst>
            <a:ext uri="{FF2B5EF4-FFF2-40B4-BE49-F238E27FC236}">
              <a16:creationId xmlns="" xmlns:a16="http://schemas.microsoft.com/office/drawing/2014/main" id="{00000000-0008-0000-0500-0000AF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121</xdr:row>
      <xdr:rowOff>0</xdr:rowOff>
    </xdr:from>
    <xdr:ext cx="95250" cy="213632"/>
    <xdr:sp macro="" textlink="">
      <xdr:nvSpPr>
        <xdr:cNvPr id="1200" name="Text Box 15">
          <a:extLst>
            <a:ext uri="{FF2B5EF4-FFF2-40B4-BE49-F238E27FC236}">
              <a16:creationId xmlns="" xmlns:a16="http://schemas.microsoft.com/office/drawing/2014/main" id="{00000000-0008-0000-0500-0000B0040000}"/>
            </a:ext>
          </a:extLst>
        </xdr:cNvPr>
        <xdr:cNvSpPr txBox="1">
          <a:spLocks noChangeArrowheads="1"/>
        </xdr:cNvSpPr>
      </xdr:nvSpPr>
      <xdr:spPr bwMode="auto">
        <a:xfrm>
          <a:off x="3999593" y="48046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171450"/>
    <xdr:sp macro="" textlink="">
      <xdr:nvSpPr>
        <xdr:cNvPr id="1201" name="Text Box 16">
          <a:extLst>
            <a:ext uri="{FF2B5EF4-FFF2-40B4-BE49-F238E27FC236}">
              <a16:creationId xmlns="" xmlns:a16="http://schemas.microsoft.com/office/drawing/2014/main" id="{00000000-0008-0000-0500-0000B1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171450"/>
    <xdr:sp macro="" textlink="">
      <xdr:nvSpPr>
        <xdr:cNvPr id="1202" name="Text Box 17">
          <a:extLst>
            <a:ext uri="{FF2B5EF4-FFF2-40B4-BE49-F238E27FC236}">
              <a16:creationId xmlns="" xmlns:a16="http://schemas.microsoft.com/office/drawing/2014/main" id="{00000000-0008-0000-0500-0000B2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171450"/>
    <xdr:sp macro="" textlink="">
      <xdr:nvSpPr>
        <xdr:cNvPr id="1203" name="Text Box 18">
          <a:extLst>
            <a:ext uri="{FF2B5EF4-FFF2-40B4-BE49-F238E27FC236}">
              <a16:creationId xmlns="" xmlns:a16="http://schemas.microsoft.com/office/drawing/2014/main" id="{00000000-0008-0000-0500-0000B3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171450"/>
    <xdr:sp macro="" textlink="">
      <xdr:nvSpPr>
        <xdr:cNvPr id="1204" name="Text Box 19">
          <a:extLst>
            <a:ext uri="{FF2B5EF4-FFF2-40B4-BE49-F238E27FC236}">
              <a16:creationId xmlns="" xmlns:a16="http://schemas.microsoft.com/office/drawing/2014/main" id="{00000000-0008-0000-0500-0000B4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171450"/>
    <xdr:sp macro="" textlink="">
      <xdr:nvSpPr>
        <xdr:cNvPr id="1205" name="Text Box 16">
          <a:extLst>
            <a:ext uri="{FF2B5EF4-FFF2-40B4-BE49-F238E27FC236}">
              <a16:creationId xmlns="" xmlns:a16="http://schemas.microsoft.com/office/drawing/2014/main" id="{00000000-0008-0000-0500-0000B5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171450"/>
    <xdr:sp macro="" textlink="">
      <xdr:nvSpPr>
        <xdr:cNvPr id="1206" name="Text Box 17">
          <a:extLst>
            <a:ext uri="{FF2B5EF4-FFF2-40B4-BE49-F238E27FC236}">
              <a16:creationId xmlns="" xmlns:a16="http://schemas.microsoft.com/office/drawing/2014/main" id="{00000000-0008-0000-0500-0000B6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171450"/>
    <xdr:sp macro="" textlink="">
      <xdr:nvSpPr>
        <xdr:cNvPr id="1207" name="Text Box 18">
          <a:extLst>
            <a:ext uri="{FF2B5EF4-FFF2-40B4-BE49-F238E27FC236}">
              <a16:creationId xmlns="" xmlns:a16="http://schemas.microsoft.com/office/drawing/2014/main" id="{00000000-0008-0000-0500-0000B7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171450"/>
    <xdr:sp macro="" textlink="">
      <xdr:nvSpPr>
        <xdr:cNvPr id="1208" name="Text Box 19">
          <a:extLst>
            <a:ext uri="{FF2B5EF4-FFF2-40B4-BE49-F238E27FC236}">
              <a16:creationId xmlns="" xmlns:a16="http://schemas.microsoft.com/office/drawing/2014/main" id="{00000000-0008-0000-0500-0000B8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442269"/>
    <xdr:sp macro="" textlink="">
      <xdr:nvSpPr>
        <xdr:cNvPr id="1209" name="Text Box 15">
          <a:extLst>
            <a:ext uri="{FF2B5EF4-FFF2-40B4-BE49-F238E27FC236}">
              <a16:creationId xmlns="" xmlns:a16="http://schemas.microsoft.com/office/drawing/2014/main" id="{00000000-0008-0000-0500-0000B9040000}"/>
            </a:ext>
          </a:extLst>
        </xdr:cNvPr>
        <xdr:cNvSpPr txBox="1">
          <a:spLocks noChangeArrowheads="1"/>
        </xdr:cNvSpPr>
      </xdr:nvSpPr>
      <xdr:spPr bwMode="auto">
        <a:xfrm>
          <a:off x="7585075" y="44799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171450"/>
    <xdr:sp macro="" textlink="">
      <xdr:nvSpPr>
        <xdr:cNvPr id="1210" name="Text Box 16">
          <a:extLst>
            <a:ext uri="{FF2B5EF4-FFF2-40B4-BE49-F238E27FC236}">
              <a16:creationId xmlns="" xmlns:a16="http://schemas.microsoft.com/office/drawing/2014/main" id="{00000000-0008-0000-0500-0000BA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171450"/>
    <xdr:sp macro="" textlink="">
      <xdr:nvSpPr>
        <xdr:cNvPr id="1211" name="Text Box 17">
          <a:extLst>
            <a:ext uri="{FF2B5EF4-FFF2-40B4-BE49-F238E27FC236}">
              <a16:creationId xmlns="" xmlns:a16="http://schemas.microsoft.com/office/drawing/2014/main" id="{00000000-0008-0000-0500-0000BB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171450"/>
    <xdr:sp macro="" textlink="">
      <xdr:nvSpPr>
        <xdr:cNvPr id="1212" name="Text Box 18">
          <a:extLst>
            <a:ext uri="{FF2B5EF4-FFF2-40B4-BE49-F238E27FC236}">
              <a16:creationId xmlns="" xmlns:a16="http://schemas.microsoft.com/office/drawing/2014/main" id="{00000000-0008-0000-0500-0000BC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171450"/>
    <xdr:sp macro="" textlink="">
      <xdr:nvSpPr>
        <xdr:cNvPr id="1213" name="Text Box 19">
          <a:extLst>
            <a:ext uri="{FF2B5EF4-FFF2-40B4-BE49-F238E27FC236}">
              <a16:creationId xmlns="" xmlns:a16="http://schemas.microsoft.com/office/drawing/2014/main" id="{00000000-0008-0000-0500-0000BD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1214" name="Text Box 15">
          <a:extLst>
            <a:ext uri="{FF2B5EF4-FFF2-40B4-BE49-F238E27FC236}">
              <a16:creationId xmlns="" xmlns:a16="http://schemas.microsoft.com/office/drawing/2014/main" id="{00000000-0008-0000-0500-0000BE040000}"/>
            </a:ext>
          </a:extLst>
        </xdr:cNvPr>
        <xdr:cNvSpPr txBox="1">
          <a:spLocks noChangeArrowheads="1"/>
        </xdr:cNvSpPr>
      </xdr:nvSpPr>
      <xdr:spPr bwMode="auto">
        <a:xfrm>
          <a:off x="7585075"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171450"/>
    <xdr:sp macro="" textlink="">
      <xdr:nvSpPr>
        <xdr:cNvPr id="1215" name="Text Box 16">
          <a:extLst>
            <a:ext uri="{FF2B5EF4-FFF2-40B4-BE49-F238E27FC236}">
              <a16:creationId xmlns="" xmlns:a16="http://schemas.microsoft.com/office/drawing/2014/main" id="{00000000-0008-0000-0500-0000BF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171450"/>
    <xdr:sp macro="" textlink="">
      <xdr:nvSpPr>
        <xdr:cNvPr id="1216" name="Text Box 17">
          <a:extLst>
            <a:ext uri="{FF2B5EF4-FFF2-40B4-BE49-F238E27FC236}">
              <a16:creationId xmlns="" xmlns:a16="http://schemas.microsoft.com/office/drawing/2014/main" id="{00000000-0008-0000-0500-0000C0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171450"/>
    <xdr:sp macro="" textlink="">
      <xdr:nvSpPr>
        <xdr:cNvPr id="1217" name="Text Box 18">
          <a:extLst>
            <a:ext uri="{FF2B5EF4-FFF2-40B4-BE49-F238E27FC236}">
              <a16:creationId xmlns="" xmlns:a16="http://schemas.microsoft.com/office/drawing/2014/main" id="{00000000-0008-0000-0500-0000C1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171450"/>
    <xdr:sp macro="" textlink="">
      <xdr:nvSpPr>
        <xdr:cNvPr id="1218" name="Text Box 19">
          <a:extLst>
            <a:ext uri="{FF2B5EF4-FFF2-40B4-BE49-F238E27FC236}">
              <a16:creationId xmlns="" xmlns:a16="http://schemas.microsoft.com/office/drawing/2014/main" id="{00000000-0008-0000-0500-0000C2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1219" name="Text Box 16">
          <a:extLst>
            <a:ext uri="{FF2B5EF4-FFF2-40B4-BE49-F238E27FC236}">
              <a16:creationId xmlns="" xmlns:a16="http://schemas.microsoft.com/office/drawing/2014/main" id="{00000000-0008-0000-0500-0000C3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1220" name="Text Box 17">
          <a:extLst>
            <a:ext uri="{FF2B5EF4-FFF2-40B4-BE49-F238E27FC236}">
              <a16:creationId xmlns="" xmlns:a16="http://schemas.microsoft.com/office/drawing/2014/main" id="{00000000-0008-0000-0500-0000C4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1221" name="Text Box 18">
          <a:extLst>
            <a:ext uri="{FF2B5EF4-FFF2-40B4-BE49-F238E27FC236}">
              <a16:creationId xmlns="" xmlns:a16="http://schemas.microsoft.com/office/drawing/2014/main" id="{00000000-0008-0000-0500-0000C5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1222" name="Text Box 19">
          <a:extLst>
            <a:ext uri="{FF2B5EF4-FFF2-40B4-BE49-F238E27FC236}">
              <a16:creationId xmlns="" xmlns:a16="http://schemas.microsoft.com/office/drawing/2014/main" id="{00000000-0008-0000-0500-0000C6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442269"/>
    <xdr:sp macro="" textlink="">
      <xdr:nvSpPr>
        <xdr:cNvPr id="1223" name="Text Box 15">
          <a:extLst>
            <a:ext uri="{FF2B5EF4-FFF2-40B4-BE49-F238E27FC236}">
              <a16:creationId xmlns="" xmlns:a16="http://schemas.microsoft.com/office/drawing/2014/main" id="{00000000-0008-0000-0500-0000C7040000}"/>
            </a:ext>
          </a:extLst>
        </xdr:cNvPr>
        <xdr:cNvSpPr txBox="1">
          <a:spLocks noChangeArrowheads="1"/>
        </xdr:cNvSpPr>
      </xdr:nvSpPr>
      <xdr:spPr bwMode="auto">
        <a:xfrm>
          <a:off x="45656500" y="44799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1224" name="Text Box 16">
          <a:extLst>
            <a:ext uri="{FF2B5EF4-FFF2-40B4-BE49-F238E27FC236}">
              <a16:creationId xmlns="" xmlns:a16="http://schemas.microsoft.com/office/drawing/2014/main" id="{00000000-0008-0000-0500-0000C8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1225" name="Text Box 17">
          <a:extLst>
            <a:ext uri="{FF2B5EF4-FFF2-40B4-BE49-F238E27FC236}">
              <a16:creationId xmlns="" xmlns:a16="http://schemas.microsoft.com/office/drawing/2014/main" id="{00000000-0008-0000-0500-0000C9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1226" name="Text Box 18">
          <a:extLst>
            <a:ext uri="{FF2B5EF4-FFF2-40B4-BE49-F238E27FC236}">
              <a16:creationId xmlns="" xmlns:a16="http://schemas.microsoft.com/office/drawing/2014/main" id="{00000000-0008-0000-0500-0000CA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1227" name="Text Box 19">
          <a:extLst>
            <a:ext uri="{FF2B5EF4-FFF2-40B4-BE49-F238E27FC236}">
              <a16:creationId xmlns="" xmlns:a16="http://schemas.microsoft.com/office/drawing/2014/main" id="{00000000-0008-0000-0500-0000CB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213632"/>
    <xdr:sp macro="" textlink="">
      <xdr:nvSpPr>
        <xdr:cNvPr id="1228" name="Text Box 15">
          <a:extLst>
            <a:ext uri="{FF2B5EF4-FFF2-40B4-BE49-F238E27FC236}">
              <a16:creationId xmlns="" xmlns:a16="http://schemas.microsoft.com/office/drawing/2014/main" id="{00000000-0008-0000-0500-0000CC040000}"/>
            </a:ext>
          </a:extLst>
        </xdr:cNvPr>
        <xdr:cNvSpPr txBox="1">
          <a:spLocks noChangeArrowheads="1"/>
        </xdr:cNvSpPr>
      </xdr:nvSpPr>
      <xdr:spPr bwMode="auto">
        <a:xfrm>
          <a:off x="4565650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1229" name="Text Box 16">
          <a:extLst>
            <a:ext uri="{FF2B5EF4-FFF2-40B4-BE49-F238E27FC236}">
              <a16:creationId xmlns="" xmlns:a16="http://schemas.microsoft.com/office/drawing/2014/main" id="{00000000-0008-0000-0500-0000CD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1230" name="Text Box 17">
          <a:extLst>
            <a:ext uri="{FF2B5EF4-FFF2-40B4-BE49-F238E27FC236}">
              <a16:creationId xmlns="" xmlns:a16="http://schemas.microsoft.com/office/drawing/2014/main" id="{00000000-0008-0000-0500-0000CE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1231" name="Text Box 18">
          <a:extLst>
            <a:ext uri="{FF2B5EF4-FFF2-40B4-BE49-F238E27FC236}">
              <a16:creationId xmlns="" xmlns:a16="http://schemas.microsoft.com/office/drawing/2014/main" id="{00000000-0008-0000-0500-0000CF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1232" name="Text Box 19">
          <a:extLst>
            <a:ext uri="{FF2B5EF4-FFF2-40B4-BE49-F238E27FC236}">
              <a16:creationId xmlns="" xmlns:a16="http://schemas.microsoft.com/office/drawing/2014/main" id="{00000000-0008-0000-0500-0000D0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171450"/>
    <xdr:sp macro="" textlink="">
      <xdr:nvSpPr>
        <xdr:cNvPr id="1233" name="Text Box 16">
          <a:extLst>
            <a:ext uri="{FF2B5EF4-FFF2-40B4-BE49-F238E27FC236}">
              <a16:creationId xmlns="" xmlns:a16="http://schemas.microsoft.com/office/drawing/2014/main" id="{00000000-0008-0000-0500-0000D1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171450"/>
    <xdr:sp macro="" textlink="">
      <xdr:nvSpPr>
        <xdr:cNvPr id="1234" name="Text Box 17">
          <a:extLst>
            <a:ext uri="{FF2B5EF4-FFF2-40B4-BE49-F238E27FC236}">
              <a16:creationId xmlns="" xmlns:a16="http://schemas.microsoft.com/office/drawing/2014/main" id="{00000000-0008-0000-0500-0000D2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171450"/>
    <xdr:sp macro="" textlink="">
      <xdr:nvSpPr>
        <xdr:cNvPr id="1235" name="Text Box 18">
          <a:extLst>
            <a:ext uri="{FF2B5EF4-FFF2-40B4-BE49-F238E27FC236}">
              <a16:creationId xmlns="" xmlns:a16="http://schemas.microsoft.com/office/drawing/2014/main" id="{00000000-0008-0000-0500-0000D3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171450"/>
    <xdr:sp macro="" textlink="">
      <xdr:nvSpPr>
        <xdr:cNvPr id="1236" name="Text Box 19">
          <a:extLst>
            <a:ext uri="{FF2B5EF4-FFF2-40B4-BE49-F238E27FC236}">
              <a16:creationId xmlns="" xmlns:a16="http://schemas.microsoft.com/office/drawing/2014/main" id="{00000000-0008-0000-0500-0000D4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444014"/>
    <xdr:sp macro="" textlink="">
      <xdr:nvSpPr>
        <xdr:cNvPr id="1237" name="Text Box 15">
          <a:extLst>
            <a:ext uri="{FF2B5EF4-FFF2-40B4-BE49-F238E27FC236}">
              <a16:creationId xmlns="" xmlns:a16="http://schemas.microsoft.com/office/drawing/2014/main" id="{00000000-0008-0000-0500-0000D5040000}"/>
            </a:ext>
          </a:extLst>
        </xdr:cNvPr>
        <xdr:cNvSpPr txBox="1">
          <a:spLocks noChangeArrowheads="1"/>
        </xdr:cNvSpPr>
      </xdr:nvSpPr>
      <xdr:spPr bwMode="auto">
        <a:xfrm>
          <a:off x="3079750" y="409257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1238" name="Text Box 15">
          <a:extLst>
            <a:ext uri="{FF2B5EF4-FFF2-40B4-BE49-F238E27FC236}">
              <a16:creationId xmlns="" xmlns:a16="http://schemas.microsoft.com/office/drawing/2014/main" id="{00000000-0008-0000-0500-0000D6040000}"/>
            </a:ext>
          </a:extLst>
        </xdr:cNvPr>
        <xdr:cNvSpPr txBox="1">
          <a:spLocks noChangeArrowheads="1"/>
        </xdr:cNvSpPr>
      </xdr:nvSpPr>
      <xdr:spPr bwMode="auto">
        <a:xfrm>
          <a:off x="30797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171450"/>
    <xdr:sp macro="" textlink="">
      <xdr:nvSpPr>
        <xdr:cNvPr id="1239" name="Text Box 16">
          <a:extLst>
            <a:ext uri="{FF2B5EF4-FFF2-40B4-BE49-F238E27FC236}">
              <a16:creationId xmlns="" xmlns:a16="http://schemas.microsoft.com/office/drawing/2014/main" id="{00000000-0008-0000-0500-0000D7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171450"/>
    <xdr:sp macro="" textlink="">
      <xdr:nvSpPr>
        <xdr:cNvPr id="1240" name="Text Box 17">
          <a:extLst>
            <a:ext uri="{FF2B5EF4-FFF2-40B4-BE49-F238E27FC236}">
              <a16:creationId xmlns="" xmlns:a16="http://schemas.microsoft.com/office/drawing/2014/main" id="{00000000-0008-0000-0500-0000D8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171450"/>
    <xdr:sp macro="" textlink="">
      <xdr:nvSpPr>
        <xdr:cNvPr id="1241" name="Text Box 18">
          <a:extLst>
            <a:ext uri="{FF2B5EF4-FFF2-40B4-BE49-F238E27FC236}">
              <a16:creationId xmlns="" xmlns:a16="http://schemas.microsoft.com/office/drawing/2014/main" id="{00000000-0008-0000-0500-0000D9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171450"/>
    <xdr:sp macro="" textlink="">
      <xdr:nvSpPr>
        <xdr:cNvPr id="1242" name="Text Box 19">
          <a:extLst>
            <a:ext uri="{FF2B5EF4-FFF2-40B4-BE49-F238E27FC236}">
              <a16:creationId xmlns="" xmlns:a16="http://schemas.microsoft.com/office/drawing/2014/main" id="{00000000-0008-0000-0500-0000DA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1243" name="Text Box 15">
          <a:extLst>
            <a:ext uri="{FF2B5EF4-FFF2-40B4-BE49-F238E27FC236}">
              <a16:creationId xmlns="" xmlns:a16="http://schemas.microsoft.com/office/drawing/2014/main" id="{00000000-0008-0000-0500-0000DB040000}"/>
            </a:ext>
          </a:extLst>
        </xdr:cNvPr>
        <xdr:cNvSpPr txBox="1">
          <a:spLocks noChangeArrowheads="1"/>
        </xdr:cNvSpPr>
      </xdr:nvSpPr>
      <xdr:spPr bwMode="auto">
        <a:xfrm>
          <a:off x="3079750" y="447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171450"/>
    <xdr:sp macro="" textlink="">
      <xdr:nvSpPr>
        <xdr:cNvPr id="1244" name="Text Box 16">
          <a:extLst>
            <a:ext uri="{FF2B5EF4-FFF2-40B4-BE49-F238E27FC236}">
              <a16:creationId xmlns="" xmlns:a16="http://schemas.microsoft.com/office/drawing/2014/main" id="{00000000-0008-0000-0500-0000DC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171450"/>
    <xdr:sp macro="" textlink="">
      <xdr:nvSpPr>
        <xdr:cNvPr id="1245" name="Text Box 17">
          <a:extLst>
            <a:ext uri="{FF2B5EF4-FFF2-40B4-BE49-F238E27FC236}">
              <a16:creationId xmlns="" xmlns:a16="http://schemas.microsoft.com/office/drawing/2014/main" id="{00000000-0008-0000-0500-0000DD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171450"/>
    <xdr:sp macro="" textlink="">
      <xdr:nvSpPr>
        <xdr:cNvPr id="1246" name="Text Box 18">
          <a:extLst>
            <a:ext uri="{FF2B5EF4-FFF2-40B4-BE49-F238E27FC236}">
              <a16:creationId xmlns="" xmlns:a16="http://schemas.microsoft.com/office/drawing/2014/main" id="{00000000-0008-0000-0500-0000DE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171450"/>
    <xdr:sp macro="" textlink="">
      <xdr:nvSpPr>
        <xdr:cNvPr id="1247" name="Text Box 19">
          <a:extLst>
            <a:ext uri="{FF2B5EF4-FFF2-40B4-BE49-F238E27FC236}">
              <a16:creationId xmlns="" xmlns:a16="http://schemas.microsoft.com/office/drawing/2014/main" id="{00000000-0008-0000-0500-0000DF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1248" name="Text Box 15">
          <a:extLst>
            <a:ext uri="{FF2B5EF4-FFF2-40B4-BE49-F238E27FC236}">
              <a16:creationId xmlns="" xmlns:a16="http://schemas.microsoft.com/office/drawing/2014/main" id="{00000000-0008-0000-0500-0000E0040000}"/>
            </a:ext>
          </a:extLst>
        </xdr:cNvPr>
        <xdr:cNvSpPr txBox="1">
          <a:spLocks noChangeArrowheads="1"/>
        </xdr:cNvSpPr>
      </xdr:nvSpPr>
      <xdr:spPr bwMode="auto">
        <a:xfrm>
          <a:off x="30797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444331"/>
    <xdr:sp macro="" textlink="">
      <xdr:nvSpPr>
        <xdr:cNvPr id="1249" name="Text Box 15">
          <a:extLst>
            <a:ext uri="{FF2B5EF4-FFF2-40B4-BE49-F238E27FC236}">
              <a16:creationId xmlns="" xmlns:a16="http://schemas.microsoft.com/office/drawing/2014/main" id="{00000000-0008-0000-0500-0000E1040000}"/>
            </a:ext>
          </a:extLst>
        </xdr:cNvPr>
        <xdr:cNvSpPr txBox="1">
          <a:spLocks noChangeArrowheads="1"/>
        </xdr:cNvSpPr>
      </xdr:nvSpPr>
      <xdr:spPr bwMode="auto">
        <a:xfrm>
          <a:off x="3079750" y="4479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171450"/>
    <xdr:sp macro="" textlink="">
      <xdr:nvSpPr>
        <xdr:cNvPr id="1250" name="Text Box 16">
          <a:extLst>
            <a:ext uri="{FF2B5EF4-FFF2-40B4-BE49-F238E27FC236}">
              <a16:creationId xmlns="" xmlns:a16="http://schemas.microsoft.com/office/drawing/2014/main" id="{00000000-0008-0000-0500-0000E2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171450"/>
    <xdr:sp macro="" textlink="">
      <xdr:nvSpPr>
        <xdr:cNvPr id="1251" name="Text Box 17">
          <a:extLst>
            <a:ext uri="{FF2B5EF4-FFF2-40B4-BE49-F238E27FC236}">
              <a16:creationId xmlns="" xmlns:a16="http://schemas.microsoft.com/office/drawing/2014/main" id="{00000000-0008-0000-0500-0000E3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171450"/>
    <xdr:sp macro="" textlink="">
      <xdr:nvSpPr>
        <xdr:cNvPr id="1252" name="Text Box 18">
          <a:extLst>
            <a:ext uri="{FF2B5EF4-FFF2-40B4-BE49-F238E27FC236}">
              <a16:creationId xmlns="" xmlns:a16="http://schemas.microsoft.com/office/drawing/2014/main" id="{00000000-0008-0000-0500-0000E4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171450"/>
    <xdr:sp macro="" textlink="">
      <xdr:nvSpPr>
        <xdr:cNvPr id="1253" name="Text Box 19">
          <a:extLst>
            <a:ext uri="{FF2B5EF4-FFF2-40B4-BE49-F238E27FC236}">
              <a16:creationId xmlns="" xmlns:a16="http://schemas.microsoft.com/office/drawing/2014/main" id="{00000000-0008-0000-0500-0000E5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1254" name="Text Box 15">
          <a:extLst>
            <a:ext uri="{FF2B5EF4-FFF2-40B4-BE49-F238E27FC236}">
              <a16:creationId xmlns="" xmlns:a16="http://schemas.microsoft.com/office/drawing/2014/main" id="{00000000-0008-0000-0500-0000E6040000}"/>
            </a:ext>
          </a:extLst>
        </xdr:cNvPr>
        <xdr:cNvSpPr txBox="1">
          <a:spLocks noChangeArrowheads="1"/>
        </xdr:cNvSpPr>
      </xdr:nvSpPr>
      <xdr:spPr bwMode="auto">
        <a:xfrm>
          <a:off x="30797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442269"/>
    <xdr:sp macro="" textlink="">
      <xdr:nvSpPr>
        <xdr:cNvPr id="1255" name="Text Box 15">
          <a:extLst>
            <a:ext uri="{FF2B5EF4-FFF2-40B4-BE49-F238E27FC236}">
              <a16:creationId xmlns="" xmlns:a16="http://schemas.microsoft.com/office/drawing/2014/main" id="{00000000-0008-0000-0500-0000E7040000}"/>
            </a:ext>
          </a:extLst>
        </xdr:cNvPr>
        <xdr:cNvSpPr txBox="1">
          <a:spLocks noChangeArrowheads="1"/>
        </xdr:cNvSpPr>
      </xdr:nvSpPr>
      <xdr:spPr bwMode="auto">
        <a:xfrm>
          <a:off x="7585075" y="40925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1256" name="Text Box 15">
          <a:extLst>
            <a:ext uri="{FF2B5EF4-FFF2-40B4-BE49-F238E27FC236}">
              <a16:creationId xmlns="" xmlns:a16="http://schemas.microsoft.com/office/drawing/2014/main" id="{00000000-0008-0000-0500-0000E8040000}"/>
            </a:ext>
          </a:extLst>
        </xdr:cNvPr>
        <xdr:cNvSpPr txBox="1">
          <a:spLocks noChangeArrowheads="1"/>
        </xdr:cNvSpPr>
      </xdr:nvSpPr>
      <xdr:spPr bwMode="auto">
        <a:xfrm>
          <a:off x="7585075"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171450"/>
    <xdr:sp macro="" textlink="">
      <xdr:nvSpPr>
        <xdr:cNvPr id="1257" name="Text Box 16">
          <a:extLst>
            <a:ext uri="{FF2B5EF4-FFF2-40B4-BE49-F238E27FC236}">
              <a16:creationId xmlns="" xmlns:a16="http://schemas.microsoft.com/office/drawing/2014/main" id="{00000000-0008-0000-0500-0000E9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171450"/>
    <xdr:sp macro="" textlink="">
      <xdr:nvSpPr>
        <xdr:cNvPr id="1258" name="Text Box 17">
          <a:extLst>
            <a:ext uri="{FF2B5EF4-FFF2-40B4-BE49-F238E27FC236}">
              <a16:creationId xmlns="" xmlns:a16="http://schemas.microsoft.com/office/drawing/2014/main" id="{00000000-0008-0000-0500-0000EA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171450"/>
    <xdr:sp macro="" textlink="">
      <xdr:nvSpPr>
        <xdr:cNvPr id="1259" name="Text Box 18">
          <a:extLst>
            <a:ext uri="{FF2B5EF4-FFF2-40B4-BE49-F238E27FC236}">
              <a16:creationId xmlns="" xmlns:a16="http://schemas.microsoft.com/office/drawing/2014/main" id="{00000000-0008-0000-0500-0000EB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171450"/>
    <xdr:sp macro="" textlink="">
      <xdr:nvSpPr>
        <xdr:cNvPr id="1260" name="Text Box 19">
          <a:extLst>
            <a:ext uri="{FF2B5EF4-FFF2-40B4-BE49-F238E27FC236}">
              <a16:creationId xmlns="" xmlns:a16="http://schemas.microsoft.com/office/drawing/2014/main" id="{00000000-0008-0000-0500-0000EC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1261" name="Text Box 15">
          <a:extLst>
            <a:ext uri="{FF2B5EF4-FFF2-40B4-BE49-F238E27FC236}">
              <a16:creationId xmlns="" xmlns:a16="http://schemas.microsoft.com/office/drawing/2014/main" id="{00000000-0008-0000-0500-0000ED040000}"/>
            </a:ext>
          </a:extLst>
        </xdr:cNvPr>
        <xdr:cNvSpPr txBox="1">
          <a:spLocks noChangeArrowheads="1"/>
        </xdr:cNvSpPr>
      </xdr:nvSpPr>
      <xdr:spPr bwMode="auto">
        <a:xfrm>
          <a:off x="7585075" y="447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171450"/>
    <xdr:sp macro="" textlink="">
      <xdr:nvSpPr>
        <xdr:cNvPr id="1262" name="Text Box 16">
          <a:extLst>
            <a:ext uri="{FF2B5EF4-FFF2-40B4-BE49-F238E27FC236}">
              <a16:creationId xmlns="" xmlns:a16="http://schemas.microsoft.com/office/drawing/2014/main" id="{00000000-0008-0000-0500-0000EE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171450"/>
    <xdr:sp macro="" textlink="">
      <xdr:nvSpPr>
        <xdr:cNvPr id="1263" name="Text Box 17">
          <a:extLst>
            <a:ext uri="{FF2B5EF4-FFF2-40B4-BE49-F238E27FC236}">
              <a16:creationId xmlns="" xmlns:a16="http://schemas.microsoft.com/office/drawing/2014/main" id="{00000000-0008-0000-0500-0000EF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171450"/>
    <xdr:sp macro="" textlink="">
      <xdr:nvSpPr>
        <xdr:cNvPr id="1264" name="Text Box 18">
          <a:extLst>
            <a:ext uri="{FF2B5EF4-FFF2-40B4-BE49-F238E27FC236}">
              <a16:creationId xmlns="" xmlns:a16="http://schemas.microsoft.com/office/drawing/2014/main" id="{00000000-0008-0000-0500-0000F0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171450"/>
    <xdr:sp macro="" textlink="">
      <xdr:nvSpPr>
        <xdr:cNvPr id="1265" name="Text Box 19">
          <a:extLst>
            <a:ext uri="{FF2B5EF4-FFF2-40B4-BE49-F238E27FC236}">
              <a16:creationId xmlns="" xmlns:a16="http://schemas.microsoft.com/office/drawing/2014/main" id="{00000000-0008-0000-0500-0000F1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1266" name="Text Box 15">
          <a:extLst>
            <a:ext uri="{FF2B5EF4-FFF2-40B4-BE49-F238E27FC236}">
              <a16:creationId xmlns="" xmlns:a16="http://schemas.microsoft.com/office/drawing/2014/main" id="{00000000-0008-0000-0500-0000F2040000}"/>
            </a:ext>
          </a:extLst>
        </xdr:cNvPr>
        <xdr:cNvSpPr txBox="1">
          <a:spLocks noChangeArrowheads="1"/>
        </xdr:cNvSpPr>
      </xdr:nvSpPr>
      <xdr:spPr bwMode="auto">
        <a:xfrm>
          <a:off x="7585075"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171450"/>
    <xdr:sp macro="" textlink="">
      <xdr:nvSpPr>
        <xdr:cNvPr id="1267" name="Text Box 16">
          <a:extLst>
            <a:ext uri="{FF2B5EF4-FFF2-40B4-BE49-F238E27FC236}">
              <a16:creationId xmlns="" xmlns:a16="http://schemas.microsoft.com/office/drawing/2014/main" id="{00000000-0008-0000-0500-0000F3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171450"/>
    <xdr:sp macro="" textlink="">
      <xdr:nvSpPr>
        <xdr:cNvPr id="1268" name="Text Box 17">
          <a:extLst>
            <a:ext uri="{FF2B5EF4-FFF2-40B4-BE49-F238E27FC236}">
              <a16:creationId xmlns="" xmlns:a16="http://schemas.microsoft.com/office/drawing/2014/main" id="{00000000-0008-0000-0500-0000F4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171450"/>
    <xdr:sp macro="" textlink="">
      <xdr:nvSpPr>
        <xdr:cNvPr id="1269" name="Text Box 18">
          <a:extLst>
            <a:ext uri="{FF2B5EF4-FFF2-40B4-BE49-F238E27FC236}">
              <a16:creationId xmlns="" xmlns:a16="http://schemas.microsoft.com/office/drawing/2014/main" id="{00000000-0008-0000-0500-0000F5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171450"/>
    <xdr:sp macro="" textlink="">
      <xdr:nvSpPr>
        <xdr:cNvPr id="1270" name="Text Box 19">
          <a:extLst>
            <a:ext uri="{FF2B5EF4-FFF2-40B4-BE49-F238E27FC236}">
              <a16:creationId xmlns="" xmlns:a16="http://schemas.microsoft.com/office/drawing/2014/main" id="{00000000-0008-0000-0500-0000F6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442269"/>
    <xdr:sp macro="" textlink="">
      <xdr:nvSpPr>
        <xdr:cNvPr id="1271" name="Text Box 15">
          <a:extLst>
            <a:ext uri="{FF2B5EF4-FFF2-40B4-BE49-F238E27FC236}">
              <a16:creationId xmlns="" xmlns:a16="http://schemas.microsoft.com/office/drawing/2014/main" id="{00000000-0008-0000-0500-0000F7040000}"/>
            </a:ext>
          </a:extLst>
        </xdr:cNvPr>
        <xdr:cNvSpPr txBox="1">
          <a:spLocks noChangeArrowheads="1"/>
        </xdr:cNvSpPr>
      </xdr:nvSpPr>
      <xdr:spPr bwMode="auto">
        <a:xfrm>
          <a:off x="9582150" y="44799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171450"/>
    <xdr:sp macro="" textlink="">
      <xdr:nvSpPr>
        <xdr:cNvPr id="1272" name="Text Box 16">
          <a:extLst>
            <a:ext uri="{FF2B5EF4-FFF2-40B4-BE49-F238E27FC236}">
              <a16:creationId xmlns="" xmlns:a16="http://schemas.microsoft.com/office/drawing/2014/main" id="{00000000-0008-0000-0500-0000F8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171450"/>
    <xdr:sp macro="" textlink="">
      <xdr:nvSpPr>
        <xdr:cNvPr id="1273" name="Text Box 17">
          <a:extLst>
            <a:ext uri="{FF2B5EF4-FFF2-40B4-BE49-F238E27FC236}">
              <a16:creationId xmlns="" xmlns:a16="http://schemas.microsoft.com/office/drawing/2014/main" id="{00000000-0008-0000-0500-0000F9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171450"/>
    <xdr:sp macro="" textlink="">
      <xdr:nvSpPr>
        <xdr:cNvPr id="1274" name="Text Box 18">
          <a:extLst>
            <a:ext uri="{FF2B5EF4-FFF2-40B4-BE49-F238E27FC236}">
              <a16:creationId xmlns="" xmlns:a16="http://schemas.microsoft.com/office/drawing/2014/main" id="{00000000-0008-0000-0500-0000FA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171450"/>
    <xdr:sp macro="" textlink="">
      <xdr:nvSpPr>
        <xdr:cNvPr id="1275" name="Text Box 19">
          <a:extLst>
            <a:ext uri="{FF2B5EF4-FFF2-40B4-BE49-F238E27FC236}">
              <a16:creationId xmlns="" xmlns:a16="http://schemas.microsoft.com/office/drawing/2014/main" id="{00000000-0008-0000-0500-0000FB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276" name="Text Box 15">
          <a:extLst>
            <a:ext uri="{FF2B5EF4-FFF2-40B4-BE49-F238E27FC236}">
              <a16:creationId xmlns="" xmlns:a16="http://schemas.microsoft.com/office/drawing/2014/main" id="{00000000-0008-0000-0500-0000FC040000}"/>
            </a:ext>
          </a:extLst>
        </xdr:cNvPr>
        <xdr:cNvSpPr txBox="1">
          <a:spLocks noChangeArrowheads="1"/>
        </xdr:cNvSpPr>
      </xdr:nvSpPr>
      <xdr:spPr bwMode="auto">
        <a:xfrm>
          <a:off x="95821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171450"/>
    <xdr:sp macro="" textlink="">
      <xdr:nvSpPr>
        <xdr:cNvPr id="1277" name="Text Box 16">
          <a:extLst>
            <a:ext uri="{FF2B5EF4-FFF2-40B4-BE49-F238E27FC236}">
              <a16:creationId xmlns="" xmlns:a16="http://schemas.microsoft.com/office/drawing/2014/main" id="{00000000-0008-0000-0500-0000FD04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171450"/>
    <xdr:sp macro="" textlink="">
      <xdr:nvSpPr>
        <xdr:cNvPr id="1278" name="Text Box 17">
          <a:extLst>
            <a:ext uri="{FF2B5EF4-FFF2-40B4-BE49-F238E27FC236}">
              <a16:creationId xmlns="" xmlns:a16="http://schemas.microsoft.com/office/drawing/2014/main" id="{00000000-0008-0000-0500-0000FE04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171450"/>
    <xdr:sp macro="" textlink="">
      <xdr:nvSpPr>
        <xdr:cNvPr id="1279" name="Text Box 18">
          <a:extLst>
            <a:ext uri="{FF2B5EF4-FFF2-40B4-BE49-F238E27FC236}">
              <a16:creationId xmlns="" xmlns:a16="http://schemas.microsoft.com/office/drawing/2014/main" id="{00000000-0008-0000-0500-0000FF04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171450"/>
    <xdr:sp macro="" textlink="">
      <xdr:nvSpPr>
        <xdr:cNvPr id="1280" name="Text Box 19">
          <a:extLst>
            <a:ext uri="{FF2B5EF4-FFF2-40B4-BE49-F238E27FC236}">
              <a16:creationId xmlns="" xmlns:a16="http://schemas.microsoft.com/office/drawing/2014/main" id="{00000000-0008-0000-0500-00000005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442269"/>
    <xdr:sp macro="" textlink="">
      <xdr:nvSpPr>
        <xdr:cNvPr id="1281" name="Text Box 15">
          <a:extLst>
            <a:ext uri="{FF2B5EF4-FFF2-40B4-BE49-F238E27FC236}">
              <a16:creationId xmlns="" xmlns:a16="http://schemas.microsoft.com/office/drawing/2014/main" id="{00000000-0008-0000-0500-000001050000}"/>
            </a:ext>
          </a:extLst>
        </xdr:cNvPr>
        <xdr:cNvSpPr txBox="1">
          <a:spLocks noChangeArrowheads="1"/>
        </xdr:cNvSpPr>
      </xdr:nvSpPr>
      <xdr:spPr bwMode="auto">
        <a:xfrm>
          <a:off x="9582150" y="40925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282" name="Text Box 15">
          <a:extLst>
            <a:ext uri="{FF2B5EF4-FFF2-40B4-BE49-F238E27FC236}">
              <a16:creationId xmlns="" xmlns:a16="http://schemas.microsoft.com/office/drawing/2014/main" id="{00000000-0008-0000-0500-000002050000}"/>
            </a:ext>
          </a:extLst>
        </xdr:cNvPr>
        <xdr:cNvSpPr txBox="1">
          <a:spLocks noChangeArrowheads="1"/>
        </xdr:cNvSpPr>
      </xdr:nvSpPr>
      <xdr:spPr bwMode="auto">
        <a:xfrm>
          <a:off x="95821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171450"/>
    <xdr:sp macro="" textlink="">
      <xdr:nvSpPr>
        <xdr:cNvPr id="1283" name="Text Box 16">
          <a:extLst>
            <a:ext uri="{FF2B5EF4-FFF2-40B4-BE49-F238E27FC236}">
              <a16:creationId xmlns="" xmlns:a16="http://schemas.microsoft.com/office/drawing/2014/main" id="{00000000-0008-0000-0500-000003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171450"/>
    <xdr:sp macro="" textlink="">
      <xdr:nvSpPr>
        <xdr:cNvPr id="1284" name="Text Box 17">
          <a:extLst>
            <a:ext uri="{FF2B5EF4-FFF2-40B4-BE49-F238E27FC236}">
              <a16:creationId xmlns="" xmlns:a16="http://schemas.microsoft.com/office/drawing/2014/main" id="{00000000-0008-0000-0500-000004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171450"/>
    <xdr:sp macro="" textlink="">
      <xdr:nvSpPr>
        <xdr:cNvPr id="1285" name="Text Box 18">
          <a:extLst>
            <a:ext uri="{FF2B5EF4-FFF2-40B4-BE49-F238E27FC236}">
              <a16:creationId xmlns="" xmlns:a16="http://schemas.microsoft.com/office/drawing/2014/main" id="{00000000-0008-0000-0500-000005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171450"/>
    <xdr:sp macro="" textlink="">
      <xdr:nvSpPr>
        <xdr:cNvPr id="1286" name="Text Box 19">
          <a:extLst>
            <a:ext uri="{FF2B5EF4-FFF2-40B4-BE49-F238E27FC236}">
              <a16:creationId xmlns="" xmlns:a16="http://schemas.microsoft.com/office/drawing/2014/main" id="{00000000-0008-0000-0500-000006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287" name="Text Box 15">
          <a:extLst>
            <a:ext uri="{FF2B5EF4-FFF2-40B4-BE49-F238E27FC236}">
              <a16:creationId xmlns="" xmlns:a16="http://schemas.microsoft.com/office/drawing/2014/main" id="{00000000-0008-0000-0500-000007050000}"/>
            </a:ext>
          </a:extLst>
        </xdr:cNvPr>
        <xdr:cNvSpPr txBox="1">
          <a:spLocks noChangeArrowheads="1"/>
        </xdr:cNvSpPr>
      </xdr:nvSpPr>
      <xdr:spPr bwMode="auto">
        <a:xfrm>
          <a:off x="9582150" y="447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171450"/>
    <xdr:sp macro="" textlink="">
      <xdr:nvSpPr>
        <xdr:cNvPr id="1288" name="Text Box 16">
          <a:extLst>
            <a:ext uri="{FF2B5EF4-FFF2-40B4-BE49-F238E27FC236}">
              <a16:creationId xmlns="" xmlns:a16="http://schemas.microsoft.com/office/drawing/2014/main" id="{00000000-0008-0000-0500-000008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171450"/>
    <xdr:sp macro="" textlink="">
      <xdr:nvSpPr>
        <xdr:cNvPr id="1289" name="Text Box 17">
          <a:extLst>
            <a:ext uri="{FF2B5EF4-FFF2-40B4-BE49-F238E27FC236}">
              <a16:creationId xmlns="" xmlns:a16="http://schemas.microsoft.com/office/drawing/2014/main" id="{00000000-0008-0000-0500-000009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171450"/>
    <xdr:sp macro="" textlink="">
      <xdr:nvSpPr>
        <xdr:cNvPr id="1290" name="Text Box 18">
          <a:extLst>
            <a:ext uri="{FF2B5EF4-FFF2-40B4-BE49-F238E27FC236}">
              <a16:creationId xmlns="" xmlns:a16="http://schemas.microsoft.com/office/drawing/2014/main" id="{00000000-0008-0000-0500-00000A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171450"/>
    <xdr:sp macro="" textlink="">
      <xdr:nvSpPr>
        <xdr:cNvPr id="1291" name="Text Box 19">
          <a:extLst>
            <a:ext uri="{FF2B5EF4-FFF2-40B4-BE49-F238E27FC236}">
              <a16:creationId xmlns="" xmlns:a16="http://schemas.microsoft.com/office/drawing/2014/main" id="{00000000-0008-0000-0500-00000B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213632"/>
    <xdr:sp macro="" textlink="">
      <xdr:nvSpPr>
        <xdr:cNvPr id="1292" name="Text Box 15">
          <a:extLst>
            <a:ext uri="{FF2B5EF4-FFF2-40B4-BE49-F238E27FC236}">
              <a16:creationId xmlns="" xmlns:a16="http://schemas.microsoft.com/office/drawing/2014/main" id="{00000000-0008-0000-0500-00000C050000}"/>
            </a:ext>
          </a:extLst>
        </xdr:cNvPr>
        <xdr:cNvSpPr txBox="1">
          <a:spLocks noChangeArrowheads="1"/>
        </xdr:cNvSpPr>
      </xdr:nvSpPr>
      <xdr:spPr bwMode="auto">
        <a:xfrm>
          <a:off x="95821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171450"/>
    <xdr:sp macro="" textlink="">
      <xdr:nvSpPr>
        <xdr:cNvPr id="1293" name="Text Box 16">
          <a:extLst>
            <a:ext uri="{FF2B5EF4-FFF2-40B4-BE49-F238E27FC236}">
              <a16:creationId xmlns="" xmlns:a16="http://schemas.microsoft.com/office/drawing/2014/main" id="{00000000-0008-0000-0500-00000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171450"/>
    <xdr:sp macro="" textlink="">
      <xdr:nvSpPr>
        <xdr:cNvPr id="1294" name="Text Box 17">
          <a:extLst>
            <a:ext uri="{FF2B5EF4-FFF2-40B4-BE49-F238E27FC236}">
              <a16:creationId xmlns="" xmlns:a16="http://schemas.microsoft.com/office/drawing/2014/main" id="{00000000-0008-0000-0500-00000E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171450"/>
    <xdr:sp macro="" textlink="">
      <xdr:nvSpPr>
        <xdr:cNvPr id="1295" name="Text Box 18">
          <a:extLst>
            <a:ext uri="{FF2B5EF4-FFF2-40B4-BE49-F238E27FC236}">
              <a16:creationId xmlns="" xmlns:a16="http://schemas.microsoft.com/office/drawing/2014/main" id="{00000000-0008-0000-0500-00000F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171450"/>
    <xdr:sp macro="" textlink="">
      <xdr:nvSpPr>
        <xdr:cNvPr id="1296" name="Text Box 19">
          <a:extLst>
            <a:ext uri="{FF2B5EF4-FFF2-40B4-BE49-F238E27FC236}">
              <a16:creationId xmlns="" xmlns:a16="http://schemas.microsoft.com/office/drawing/2014/main" id="{00000000-0008-0000-0500-000010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171450"/>
    <xdr:sp macro="" textlink="">
      <xdr:nvSpPr>
        <xdr:cNvPr id="1297" name="Text Box 16">
          <a:extLst>
            <a:ext uri="{FF2B5EF4-FFF2-40B4-BE49-F238E27FC236}">
              <a16:creationId xmlns="" xmlns:a16="http://schemas.microsoft.com/office/drawing/2014/main" id="{00000000-0008-0000-0500-00001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171450"/>
    <xdr:sp macro="" textlink="">
      <xdr:nvSpPr>
        <xdr:cNvPr id="1298" name="Text Box 17">
          <a:extLst>
            <a:ext uri="{FF2B5EF4-FFF2-40B4-BE49-F238E27FC236}">
              <a16:creationId xmlns="" xmlns:a16="http://schemas.microsoft.com/office/drawing/2014/main" id="{00000000-0008-0000-0500-00001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171450"/>
    <xdr:sp macro="" textlink="">
      <xdr:nvSpPr>
        <xdr:cNvPr id="1299" name="Text Box 18">
          <a:extLst>
            <a:ext uri="{FF2B5EF4-FFF2-40B4-BE49-F238E27FC236}">
              <a16:creationId xmlns="" xmlns:a16="http://schemas.microsoft.com/office/drawing/2014/main" id="{00000000-0008-0000-0500-000013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171450"/>
    <xdr:sp macro="" textlink="">
      <xdr:nvSpPr>
        <xdr:cNvPr id="1300" name="Text Box 19">
          <a:extLst>
            <a:ext uri="{FF2B5EF4-FFF2-40B4-BE49-F238E27FC236}">
              <a16:creationId xmlns="" xmlns:a16="http://schemas.microsoft.com/office/drawing/2014/main" id="{00000000-0008-0000-0500-000014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1301" name="Text Box 16">
          <a:extLst>
            <a:ext uri="{FF2B5EF4-FFF2-40B4-BE49-F238E27FC236}">
              <a16:creationId xmlns="" xmlns:a16="http://schemas.microsoft.com/office/drawing/2014/main" id="{00000000-0008-0000-0500-000015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1302" name="Text Box 17">
          <a:extLst>
            <a:ext uri="{FF2B5EF4-FFF2-40B4-BE49-F238E27FC236}">
              <a16:creationId xmlns="" xmlns:a16="http://schemas.microsoft.com/office/drawing/2014/main" id="{00000000-0008-0000-0500-000016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1303" name="Text Box 18">
          <a:extLst>
            <a:ext uri="{FF2B5EF4-FFF2-40B4-BE49-F238E27FC236}">
              <a16:creationId xmlns="" xmlns:a16="http://schemas.microsoft.com/office/drawing/2014/main" id="{00000000-0008-0000-0500-000017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1304" name="Text Box 19">
          <a:extLst>
            <a:ext uri="{FF2B5EF4-FFF2-40B4-BE49-F238E27FC236}">
              <a16:creationId xmlns="" xmlns:a16="http://schemas.microsoft.com/office/drawing/2014/main" id="{00000000-0008-0000-0500-000018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444014"/>
    <xdr:sp macro="" textlink="">
      <xdr:nvSpPr>
        <xdr:cNvPr id="1305" name="Text Box 15">
          <a:extLst>
            <a:ext uri="{FF2B5EF4-FFF2-40B4-BE49-F238E27FC236}">
              <a16:creationId xmlns="" xmlns:a16="http://schemas.microsoft.com/office/drawing/2014/main" id="{00000000-0008-0000-0500-000019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171450"/>
    <xdr:sp macro="" textlink="">
      <xdr:nvSpPr>
        <xdr:cNvPr id="1306" name="Text Box 16">
          <a:extLst>
            <a:ext uri="{FF2B5EF4-FFF2-40B4-BE49-F238E27FC236}">
              <a16:creationId xmlns="" xmlns:a16="http://schemas.microsoft.com/office/drawing/2014/main" id="{00000000-0008-0000-0500-00001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171450"/>
    <xdr:sp macro="" textlink="">
      <xdr:nvSpPr>
        <xdr:cNvPr id="1307" name="Text Box 17">
          <a:extLst>
            <a:ext uri="{FF2B5EF4-FFF2-40B4-BE49-F238E27FC236}">
              <a16:creationId xmlns="" xmlns:a16="http://schemas.microsoft.com/office/drawing/2014/main" id="{00000000-0008-0000-0500-00001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171450"/>
    <xdr:sp macro="" textlink="">
      <xdr:nvSpPr>
        <xdr:cNvPr id="1308" name="Text Box 18">
          <a:extLst>
            <a:ext uri="{FF2B5EF4-FFF2-40B4-BE49-F238E27FC236}">
              <a16:creationId xmlns="" xmlns:a16="http://schemas.microsoft.com/office/drawing/2014/main" id="{00000000-0008-0000-0500-00001C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171450"/>
    <xdr:sp macro="" textlink="">
      <xdr:nvSpPr>
        <xdr:cNvPr id="1309" name="Text Box 19">
          <a:extLst>
            <a:ext uri="{FF2B5EF4-FFF2-40B4-BE49-F238E27FC236}">
              <a16:creationId xmlns="" xmlns:a16="http://schemas.microsoft.com/office/drawing/2014/main" id="{00000000-0008-0000-0500-00001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1310" name="Text Box 15">
          <a:extLst>
            <a:ext uri="{FF2B5EF4-FFF2-40B4-BE49-F238E27FC236}">
              <a16:creationId xmlns="" xmlns:a16="http://schemas.microsoft.com/office/drawing/2014/main" id="{00000000-0008-0000-0500-00001E050000}"/>
            </a:ext>
          </a:extLst>
        </xdr:cNvPr>
        <xdr:cNvSpPr txBox="1">
          <a:spLocks noChangeArrowheads="1"/>
        </xdr:cNvSpPr>
      </xdr:nvSpPr>
      <xdr:spPr bwMode="auto">
        <a:xfrm>
          <a:off x="3710214"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442269"/>
    <xdr:sp macro="" textlink="">
      <xdr:nvSpPr>
        <xdr:cNvPr id="1311" name="Text Box 15">
          <a:extLst>
            <a:ext uri="{FF2B5EF4-FFF2-40B4-BE49-F238E27FC236}">
              <a16:creationId xmlns="" xmlns:a16="http://schemas.microsoft.com/office/drawing/2014/main" id="{00000000-0008-0000-0500-00001F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171450"/>
    <xdr:sp macro="" textlink="">
      <xdr:nvSpPr>
        <xdr:cNvPr id="1312" name="Text Box 16">
          <a:extLst>
            <a:ext uri="{FF2B5EF4-FFF2-40B4-BE49-F238E27FC236}">
              <a16:creationId xmlns="" xmlns:a16="http://schemas.microsoft.com/office/drawing/2014/main" id="{00000000-0008-0000-0500-000020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171450"/>
    <xdr:sp macro="" textlink="">
      <xdr:nvSpPr>
        <xdr:cNvPr id="1313" name="Text Box 17">
          <a:extLst>
            <a:ext uri="{FF2B5EF4-FFF2-40B4-BE49-F238E27FC236}">
              <a16:creationId xmlns="" xmlns:a16="http://schemas.microsoft.com/office/drawing/2014/main" id="{00000000-0008-0000-0500-00002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171450"/>
    <xdr:sp macro="" textlink="">
      <xdr:nvSpPr>
        <xdr:cNvPr id="1314" name="Text Box 18">
          <a:extLst>
            <a:ext uri="{FF2B5EF4-FFF2-40B4-BE49-F238E27FC236}">
              <a16:creationId xmlns="" xmlns:a16="http://schemas.microsoft.com/office/drawing/2014/main" id="{00000000-0008-0000-0500-00002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1315" name="Text Box 15">
          <a:extLst>
            <a:ext uri="{FF2B5EF4-FFF2-40B4-BE49-F238E27FC236}">
              <a16:creationId xmlns="" xmlns:a16="http://schemas.microsoft.com/office/drawing/2014/main" id="{00000000-0008-0000-0500-000023050000}"/>
            </a:ext>
          </a:extLst>
        </xdr:cNvPr>
        <xdr:cNvSpPr txBox="1">
          <a:spLocks noChangeArrowheads="1"/>
        </xdr:cNvSpPr>
      </xdr:nvSpPr>
      <xdr:spPr bwMode="auto">
        <a:xfrm>
          <a:off x="6773182"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171450"/>
    <xdr:sp macro="" textlink="">
      <xdr:nvSpPr>
        <xdr:cNvPr id="1316" name="Text Box 16">
          <a:extLst>
            <a:ext uri="{FF2B5EF4-FFF2-40B4-BE49-F238E27FC236}">
              <a16:creationId xmlns="" xmlns:a16="http://schemas.microsoft.com/office/drawing/2014/main" id="{00000000-0008-0000-0500-00002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171450"/>
    <xdr:sp macro="" textlink="">
      <xdr:nvSpPr>
        <xdr:cNvPr id="1317" name="Text Box 17">
          <a:extLst>
            <a:ext uri="{FF2B5EF4-FFF2-40B4-BE49-F238E27FC236}">
              <a16:creationId xmlns="" xmlns:a16="http://schemas.microsoft.com/office/drawing/2014/main" id="{00000000-0008-0000-0500-000025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171450"/>
    <xdr:sp macro="" textlink="">
      <xdr:nvSpPr>
        <xdr:cNvPr id="1318" name="Text Box 18">
          <a:extLst>
            <a:ext uri="{FF2B5EF4-FFF2-40B4-BE49-F238E27FC236}">
              <a16:creationId xmlns="" xmlns:a16="http://schemas.microsoft.com/office/drawing/2014/main" id="{00000000-0008-0000-0500-000026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171450"/>
    <xdr:sp macro="" textlink="">
      <xdr:nvSpPr>
        <xdr:cNvPr id="1319" name="Text Box 19">
          <a:extLst>
            <a:ext uri="{FF2B5EF4-FFF2-40B4-BE49-F238E27FC236}">
              <a16:creationId xmlns="" xmlns:a16="http://schemas.microsoft.com/office/drawing/2014/main" id="{00000000-0008-0000-0500-000027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442269"/>
    <xdr:sp macro="" textlink="">
      <xdr:nvSpPr>
        <xdr:cNvPr id="1320" name="Text Box 15">
          <a:extLst>
            <a:ext uri="{FF2B5EF4-FFF2-40B4-BE49-F238E27FC236}">
              <a16:creationId xmlns="" xmlns:a16="http://schemas.microsoft.com/office/drawing/2014/main" id="{00000000-0008-0000-0500-000028050000}"/>
            </a:ext>
          </a:extLst>
        </xdr:cNvPr>
        <xdr:cNvSpPr txBox="1">
          <a:spLocks noChangeArrowheads="1"/>
        </xdr:cNvSpPr>
      </xdr:nvSpPr>
      <xdr:spPr bwMode="auto">
        <a:xfrm>
          <a:off x="9616168"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171450"/>
    <xdr:sp macro="" textlink="">
      <xdr:nvSpPr>
        <xdr:cNvPr id="1321" name="Text Box 16">
          <a:extLst>
            <a:ext uri="{FF2B5EF4-FFF2-40B4-BE49-F238E27FC236}">
              <a16:creationId xmlns="" xmlns:a16="http://schemas.microsoft.com/office/drawing/2014/main" id="{00000000-0008-0000-0500-000029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171450"/>
    <xdr:sp macro="" textlink="">
      <xdr:nvSpPr>
        <xdr:cNvPr id="1322" name="Text Box 17">
          <a:extLst>
            <a:ext uri="{FF2B5EF4-FFF2-40B4-BE49-F238E27FC236}">
              <a16:creationId xmlns="" xmlns:a16="http://schemas.microsoft.com/office/drawing/2014/main" id="{00000000-0008-0000-0500-00002A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171450"/>
    <xdr:sp macro="" textlink="">
      <xdr:nvSpPr>
        <xdr:cNvPr id="1323" name="Text Box 18">
          <a:extLst>
            <a:ext uri="{FF2B5EF4-FFF2-40B4-BE49-F238E27FC236}">
              <a16:creationId xmlns="" xmlns:a16="http://schemas.microsoft.com/office/drawing/2014/main" id="{00000000-0008-0000-0500-00002B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171450"/>
    <xdr:sp macro="" textlink="">
      <xdr:nvSpPr>
        <xdr:cNvPr id="1324" name="Text Box 19">
          <a:extLst>
            <a:ext uri="{FF2B5EF4-FFF2-40B4-BE49-F238E27FC236}">
              <a16:creationId xmlns="" xmlns:a16="http://schemas.microsoft.com/office/drawing/2014/main" id="{00000000-0008-0000-0500-00002C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171450"/>
    <xdr:sp macro="" textlink="">
      <xdr:nvSpPr>
        <xdr:cNvPr id="1325" name="Text Box 16">
          <a:extLst>
            <a:ext uri="{FF2B5EF4-FFF2-40B4-BE49-F238E27FC236}">
              <a16:creationId xmlns="" xmlns:a16="http://schemas.microsoft.com/office/drawing/2014/main" id="{00000000-0008-0000-0500-00002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171450"/>
    <xdr:sp macro="" textlink="">
      <xdr:nvSpPr>
        <xdr:cNvPr id="1326" name="Text Box 17">
          <a:extLst>
            <a:ext uri="{FF2B5EF4-FFF2-40B4-BE49-F238E27FC236}">
              <a16:creationId xmlns="" xmlns:a16="http://schemas.microsoft.com/office/drawing/2014/main" id="{00000000-0008-0000-0500-00002E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171450"/>
    <xdr:sp macro="" textlink="">
      <xdr:nvSpPr>
        <xdr:cNvPr id="1327" name="Text Box 18">
          <a:extLst>
            <a:ext uri="{FF2B5EF4-FFF2-40B4-BE49-F238E27FC236}">
              <a16:creationId xmlns="" xmlns:a16="http://schemas.microsoft.com/office/drawing/2014/main" id="{00000000-0008-0000-0500-00002F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171450"/>
    <xdr:sp macro="" textlink="">
      <xdr:nvSpPr>
        <xdr:cNvPr id="1328" name="Text Box 19">
          <a:extLst>
            <a:ext uri="{FF2B5EF4-FFF2-40B4-BE49-F238E27FC236}">
              <a16:creationId xmlns="" xmlns:a16="http://schemas.microsoft.com/office/drawing/2014/main" id="{00000000-0008-0000-0500-000030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171450"/>
    <xdr:sp macro="" textlink="">
      <xdr:nvSpPr>
        <xdr:cNvPr id="1329" name="Text Box 16">
          <a:extLst>
            <a:ext uri="{FF2B5EF4-FFF2-40B4-BE49-F238E27FC236}">
              <a16:creationId xmlns="" xmlns:a16="http://schemas.microsoft.com/office/drawing/2014/main" id="{00000000-0008-0000-0500-00003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171450"/>
    <xdr:sp macro="" textlink="">
      <xdr:nvSpPr>
        <xdr:cNvPr id="1330" name="Text Box 17">
          <a:extLst>
            <a:ext uri="{FF2B5EF4-FFF2-40B4-BE49-F238E27FC236}">
              <a16:creationId xmlns="" xmlns:a16="http://schemas.microsoft.com/office/drawing/2014/main" id="{00000000-0008-0000-0500-00003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171450"/>
    <xdr:sp macro="" textlink="">
      <xdr:nvSpPr>
        <xdr:cNvPr id="1331" name="Text Box 18">
          <a:extLst>
            <a:ext uri="{FF2B5EF4-FFF2-40B4-BE49-F238E27FC236}">
              <a16:creationId xmlns="" xmlns:a16="http://schemas.microsoft.com/office/drawing/2014/main" id="{00000000-0008-0000-0500-000033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171450"/>
    <xdr:sp macro="" textlink="">
      <xdr:nvSpPr>
        <xdr:cNvPr id="1332" name="Text Box 19">
          <a:extLst>
            <a:ext uri="{FF2B5EF4-FFF2-40B4-BE49-F238E27FC236}">
              <a16:creationId xmlns="" xmlns:a16="http://schemas.microsoft.com/office/drawing/2014/main" id="{00000000-0008-0000-0500-000034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1333" name="Text Box 16">
          <a:extLst>
            <a:ext uri="{FF2B5EF4-FFF2-40B4-BE49-F238E27FC236}">
              <a16:creationId xmlns="" xmlns:a16="http://schemas.microsoft.com/office/drawing/2014/main" id="{00000000-0008-0000-0500-000035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1334" name="Text Box 17">
          <a:extLst>
            <a:ext uri="{FF2B5EF4-FFF2-40B4-BE49-F238E27FC236}">
              <a16:creationId xmlns="" xmlns:a16="http://schemas.microsoft.com/office/drawing/2014/main" id="{00000000-0008-0000-0500-000036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1335" name="Text Box 18">
          <a:extLst>
            <a:ext uri="{FF2B5EF4-FFF2-40B4-BE49-F238E27FC236}">
              <a16:creationId xmlns="" xmlns:a16="http://schemas.microsoft.com/office/drawing/2014/main" id="{00000000-0008-0000-0500-000037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1336" name="Text Box 19">
          <a:extLst>
            <a:ext uri="{FF2B5EF4-FFF2-40B4-BE49-F238E27FC236}">
              <a16:creationId xmlns="" xmlns:a16="http://schemas.microsoft.com/office/drawing/2014/main" id="{00000000-0008-0000-0500-000038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444014"/>
    <xdr:sp macro="" textlink="">
      <xdr:nvSpPr>
        <xdr:cNvPr id="1337" name="Text Box 15">
          <a:extLst>
            <a:ext uri="{FF2B5EF4-FFF2-40B4-BE49-F238E27FC236}">
              <a16:creationId xmlns="" xmlns:a16="http://schemas.microsoft.com/office/drawing/2014/main" id="{00000000-0008-0000-0500-000039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171450"/>
    <xdr:sp macro="" textlink="">
      <xdr:nvSpPr>
        <xdr:cNvPr id="1338" name="Text Box 16">
          <a:extLst>
            <a:ext uri="{FF2B5EF4-FFF2-40B4-BE49-F238E27FC236}">
              <a16:creationId xmlns="" xmlns:a16="http://schemas.microsoft.com/office/drawing/2014/main" id="{00000000-0008-0000-0500-00003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171450"/>
    <xdr:sp macro="" textlink="">
      <xdr:nvSpPr>
        <xdr:cNvPr id="1339" name="Text Box 17">
          <a:extLst>
            <a:ext uri="{FF2B5EF4-FFF2-40B4-BE49-F238E27FC236}">
              <a16:creationId xmlns="" xmlns:a16="http://schemas.microsoft.com/office/drawing/2014/main" id="{00000000-0008-0000-0500-00003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171450"/>
    <xdr:sp macro="" textlink="">
      <xdr:nvSpPr>
        <xdr:cNvPr id="1340" name="Text Box 18">
          <a:extLst>
            <a:ext uri="{FF2B5EF4-FFF2-40B4-BE49-F238E27FC236}">
              <a16:creationId xmlns="" xmlns:a16="http://schemas.microsoft.com/office/drawing/2014/main" id="{00000000-0008-0000-0500-00003C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171450"/>
    <xdr:sp macro="" textlink="">
      <xdr:nvSpPr>
        <xdr:cNvPr id="1341" name="Text Box 19">
          <a:extLst>
            <a:ext uri="{FF2B5EF4-FFF2-40B4-BE49-F238E27FC236}">
              <a16:creationId xmlns="" xmlns:a16="http://schemas.microsoft.com/office/drawing/2014/main" id="{00000000-0008-0000-0500-00003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213632"/>
    <xdr:sp macro="" textlink="">
      <xdr:nvSpPr>
        <xdr:cNvPr id="1342" name="Text Box 15">
          <a:extLst>
            <a:ext uri="{FF2B5EF4-FFF2-40B4-BE49-F238E27FC236}">
              <a16:creationId xmlns="" xmlns:a16="http://schemas.microsoft.com/office/drawing/2014/main" id="{00000000-0008-0000-0500-00003E050000}"/>
            </a:ext>
          </a:extLst>
        </xdr:cNvPr>
        <xdr:cNvSpPr txBox="1">
          <a:spLocks noChangeArrowheads="1"/>
        </xdr:cNvSpPr>
      </xdr:nvSpPr>
      <xdr:spPr bwMode="auto">
        <a:xfrm>
          <a:off x="3710214"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442269"/>
    <xdr:sp macro="" textlink="">
      <xdr:nvSpPr>
        <xdr:cNvPr id="1343" name="Text Box 15">
          <a:extLst>
            <a:ext uri="{FF2B5EF4-FFF2-40B4-BE49-F238E27FC236}">
              <a16:creationId xmlns="" xmlns:a16="http://schemas.microsoft.com/office/drawing/2014/main" id="{00000000-0008-0000-0500-00003F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171450"/>
    <xdr:sp macro="" textlink="">
      <xdr:nvSpPr>
        <xdr:cNvPr id="1344" name="Text Box 16">
          <a:extLst>
            <a:ext uri="{FF2B5EF4-FFF2-40B4-BE49-F238E27FC236}">
              <a16:creationId xmlns="" xmlns:a16="http://schemas.microsoft.com/office/drawing/2014/main" id="{00000000-0008-0000-0500-000040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171450"/>
    <xdr:sp macro="" textlink="">
      <xdr:nvSpPr>
        <xdr:cNvPr id="1345" name="Text Box 17">
          <a:extLst>
            <a:ext uri="{FF2B5EF4-FFF2-40B4-BE49-F238E27FC236}">
              <a16:creationId xmlns="" xmlns:a16="http://schemas.microsoft.com/office/drawing/2014/main" id="{00000000-0008-0000-0500-00004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171450"/>
    <xdr:sp macro="" textlink="">
      <xdr:nvSpPr>
        <xdr:cNvPr id="1346" name="Text Box 18">
          <a:extLst>
            <a:ext uri="{FF2B5EF4-FFF2-40B4-BE49-F238E27FC236}">
              <a16:creationId xmlns="" xmlns:a16="http://schemas.microsoft.com/office/drawing/2014/main" id="{00000000-0008-0000-0500-00004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213632"/>
    <xdr:sp macro="" textlink="">
      <xdr:nvSpPr>
        <xdr:cNvPr id="1347" name="Text Box 15">
          <a:extLst>
            <a:ext uri="{FF2B5EF4-FFF2-40B4-BE49-F238E27FC236}">
              <a16:creationId xmlns="" xmlns:a16="http://schemas.microsoft.com/office/drawing/2014/main" id="{00000000-0008-0000-0500-000043050000}"/>
            </a:ext>
          </a:extLst>
        </xdr:cNvPr>
        <xdr:cNvSpPr txBox="1">
          <a:spLocks noChangeArrowheads="1"/>
        </xdr:cNvSpPr>
      </xdr:nvSpPr>
      <xdr:spPr bwMode="auto">
        <a:xfrm>
          <a:off x="6773182"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171450"/>
    <xdr:sp macro="" textlink="">
      <xdr:nvSpPr>
        <xdr:cNvPr id="1348" name="Text Box 16">
          <a:extLst>
            <a:ext uri="{FF2B5EF4-FFF2-40B4-BE49-F238E27FC236}">
              <a16:creationId xmlns="" xmlns:a16="http://schemas.microsoft.com/office/drawing/2014/main" id="{00000000-0008-0000-0500-00004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171450"/>
    <xdr:sp macro="" textlink="">
      <xdr:nvSpPr>
        <xdr:cNvPr id="1349" name="Text Box 17">
          <a:extLst>
            <a:ext uri="{FF2B5EF4-FFF2-40B4-BE49-F238E27FC236}">
              <a16:creationId xmlns="" xmlns:a16="http://schemas.microsoft.com/office/drawing/2014/main" id="{00000000-0008-0000-0500-000045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171450"/>
    <xdr:sp macro="" textlink="">
      <xdr:nvSpPr>
        <xdr:cNvPr id="1350" name="Text Box 18">
          <a:extLst>
            <a:ext uri="{FF2B5EF4-FFF2-40B4-BE49-F238E27FC236}">
              <a16:creationId xmlns="" xmlns:a16="http://schemas.microsoft.com/office/drawing/2014/main" id="{00000000-0008-0000-0500-000046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171450"/>
    <xdr:sp macro="" textlink="">
      <xdr:nvSpPr>
        <xdr:cNvPr id="1351" name="Text Box 19">
          <a:extLst>
            <a:ext uri="{FF2B5EF4-FFF2-40B4-BE49-F238E27FC236}">
              <a16:creationId xmlns="" xmlns:a16="http://schemas.microsoft.com/office/drawing/2014/main" id="{00000000-0008-0000-0500-000047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442269"/>
    <xdr:sp macro="" textlink="">
      <xdr:nvSpPr>
        <xdr:cNvPr id="1352" name="Text Box 15">
          <a:extLst>
            <a:ext uri="{FF2B5EF4-FFF2-40B4-BE49-F238E27FC236}">
              <a16:creationId xmlns="" xmlns:a16="http://schemas.microsoft.com/office/drawing/2014/main" id="{00000000-0008-0000-0500-000048050000}"/>
            </a:ext>
          </a:extLst>
        </xdr:cNvPr>
        <xdr:cNvSpPr txBox="1">
          <a:spLocks noChangeArrowheads="1"/>
        </xdr:cNvSpPr>
      </xdr:nvSpPr>
      <xdr:spPr bwMode="auto">
        <a:xfrm>
          <a:off x="9616168"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171450"/>
    <xdr:sp macro="" textlink="">
      <xdr:nvSpPr>
        <xdr:cNvPr id="1353" name="Text Box 16">
          <a:extLst>
            <a:ext uri="{FF2B5EF4-FFF2-40B4-BE49-F238E27FC236}">
              <a16:creationId xmlns="" xmlns:a16="http://schemas.microsoft.com/office/drawing/2014/main" id="{00000000-0008-0000-0500-000049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171450"/>
    <xdr:sp macro="" textlink="">
      <xdr:nvSpPr>
        <xdr:cNvPr id="1354" name="Text Box 17">
          <a:extLst>
            <a:ext uri="{FF2B5EF4-FFF2-40B4-BE49-F238E27FC236}">
              <a16:creationId xmlns="" xmlns:a16="http://schemas.microsoft.com/office/drawing/2014/main" id="{00000000-0008-0000-0500-00004A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171450"/>
    <xdr:sp macro="" textlink="">
      <xdr:nvSpPr>
        <xdr:cNvPr id="1355" name="Text Box 18">
          <a:extLst>
            <a:ext uri="{FF2B5EF4-FFF2-40B4-BE49-F238E27FC236}">
              <a16:creationId xmlns="" xmlns:a16="http://schemas.microsoft.com/office/drawing/2014/main" id="{00000000-0008-0000-0500-00004B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171450"/>
    <xdr:sp macro="" textlink="">
      <xdr:nvSpPr>
        <xdr:cNvPr id="1356" name="Text Box 19">
          <a:extLst>
            <a:ext uri="{FF2B5EF4-FFF2-40B4-BE49-F238E27FC236}">
              <a16:creationId xmlns="" xmlns:a16="http://schemas.microsoft.com/office/drawing/2014/main" id="{00000000-0008-0000-0500-00004C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171450"/>
    <xdr:sp macro="" textlink="">
      <xdr:nvSpPr>
        <xdr:cNvPr id="1357" name="Text Box 16">
          <a:extLst>
            <a:ext uri="{FF2B5EF4-FFF2-40B4-BE49-F238E27FC236}">
              <a16:creationId xmlns="" xmlns:a16="http://schemas.microsoft.com/office/drawing/2014/main" id="{00000000-0008-0000-0500-00004D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171450"/>
    <xdr:sp macro="" textlink="">
      <xdr:nvSpPr>
        <xdr:cNvPr id="1358" name="Text Box 17">
          <a:extLst>
            <a:ext uri="{FF2B5EF4-FFF2-40B4-BE49-F238E27FC236}">
              <a16:creationId xmlns="" xmlns:a16="http://schemas.microsoft.com/office/drawing/2014/main" id="{00000000-0008-0000-0500-00004E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171450"/>
    <xdr:sp macro="" textlink="">
      <xdr:nvSpPr>
        <xdr:cNvPr id="1359" name="Text Box 18">
          <a:extLst>
            <a:ext uri="{FF2B5EF4-FFF2-40B4-BE49-F238E27FC236}">
              <a16:creationId xmlns="" xmlns:a16="http://schemas.microsoft.com/office/drawing/2014/main" id="{00000000-0008-0000-0500-00004F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171450"/>
    <xdr:sp macro="" textlink="">
      <xdr:nvSpPr>
        <xdr:cNvPr id="1360" name="Text Box 19">
          <a:extLst>
            <a:ext uri="{FF2B5EF4-FFF2-40B4-BE49-F238E27FC236}">
              <a16:creationId xmlns="" xmlns:a16="http://schemas.microsoft.com/office/drawing/2014/main" id="{00000000-0008-0000-0500-000050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171450"/>
    <xdr:sp macro="" textlink="">
      <xdr:nvSpPr>
        <xdr:cNvPr id="1361" name="Text Box 16">
          <a:extLst>
            <a:ext uri="{FF2B5EF4-FFF2-40B4-BE49-F238E27FC236}">
              <a16:creationId xmlns="" xmlns:a16="http://schemas.microsoft.com/office/drawing/2014/main" id="{00000000-0008-0000-0500-000051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171450"/>
    <xdr:sp macro="" textlink="">
      <xdr:nvSpPr>
        <xdr:cNvPr id="1362" name="Text Box 17">
          <a:extLst>
            <a:ext uri="{FF2B5EF4-FFF2-40B4-BE49-F238E27FC236}">
              <a16:creationId xmlns="" xmlns:a16="http://schemas.microsoft.com/office/drawing/2014/main" id="{00000000-0008-0000-0500-000052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171450"/>
    <xdr:sp macro="" textlink="">
      <xdr:nvSpPr>
        <xdr:cNvPr id="1363" name="Text Box 18">
          <a:extLst>
            <a:ext uri="{FF2B5EF4-FFF2-40B4-BE49-F238E27FC236}">
              <a16:creationId xmlns="" xmlns:a16="http://schemas.microsoft.com/office/drawing/2014/main" id="{00000000-0008-0000-0500-000053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171450"/>
    <xdr:sp macro="" textlink="">
      <xdr:nvSpPr>
        <xdr:cNvPr id="1364" name="Text Box 19">
          <a:extLst>
            <a:ext uri="{FF2B5EF4-FFF2-40B4-BE49-F238E27FC236}">
              <a16:creationId xmlns="" xmlns:a16="http://schemas.microsoft.com/office/drawing/2014/main" id="{00000000-0008-0000-0500-000054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1365" name="Text Box 16">
          <a:extLst>
            <a:ext uri="{FF2B5EF4-FFF2-40B4-BE49-F238E27FC236}">
              <a16:creationId xmlns="" xmlns:a16="http://schemas.microsoft.com/office/drawing/2014/main" id="{00000000-0008-0000-0500-000055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1366" name="Text Box 17">
          <a:extLst>
            <a:ext uri="{FF2B5EF4-FFF2-40B4-BE49-F238E27FC236}">
              <a16:creationId xmlns="" xmlns:a16="http://schemas.microsoft.com/office/drawing/2014/main" id="{00000000-0008-0000-0500-000056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1367" name="Text Box 18">
          <a:extLst>
            <a:ext uri="{FF2B5EF4-FFF2-40B4-BE49-F238E27FC236}">
              <a16:creationId xmlns="" xmlns:a16="http://schemas.microsoft.com/office/drawing/2014/main" id="{00000000-0008-0000-0500-000057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1368" name="Text Box 19">
          <a:extLst>
            <a:ext uri="{FF2B5EF4-FFF2-40B4-BE49-F238E27FC236}">
              <a16:creationId xmlns="" xmlns:a16="http://schemas.microsoft.com/office/drawing/2014/main" id="{00000000-0008-0000-0500-000058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444014"/>
    <xdr:sp macro="" textlink="">
      <xdr:nvSpPr>
        <xdr:cNvPr id="1369" name="Text Box 15">
          <a:extLst>
            <a:ext uri="{FF2B5EF4-FFF2-40B4-BE49-F238E27FC236}">
              <a16:creationId xmlns="" xmlns:a16="http://schemas.microsoft.com/office/drawing/2014/main" id="{00000000-0008-0000-0500-000059050000}"/>
            </a:ext>
          </a:extLst>
        </xdr:cNvPr>
        <xdr:cNvSpPr txBox="1">
          <a:spLocks noChangeArrowheads="1"/>
        </xdr:cNvSpPr>
      </xdr:nvSpPr>
      <xdr:spPr bwMode="auto">
        <a:xfrm>
          <a:off x="3706091" y="4130098"/>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171450"/>
    <xdr:sp macro="" textlink="">
      <xdr:nvSpPr>
        <xdr:cNvPr id="1370" name="Text Box 16">
          <a:extLst>
            <a:ext uri="{FF2B5EF4-FFF2-40B4-BE49-F238E27FC236}">
              <a16:creationId xmlns="" xmlns:a16="http://schemas.microsoft.com/office/drawing/2014/main" id="{00000000-0008-0000-0500-00005A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171450"/>
    <xdr:sp macro="" textlink="">
      <xdr:nvSpPr>
        <xdr:cNvPr id="1371" name="Text Box 17">
          <a:extLst>
            <a:ext uri="{FF2B5EF4-FFF2-40B4-BE49-F238E27FC236}">
              <a16:creationId xmlns="" xmlns:a16="http://schemas.microsoft.com/office/drawing/2014/main" id="{00000000-0008-0000-0500-00005B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171450"/>
    <xdr:sp macro="" textlink="">
      <xdr:nvSpPr>
        <xdr:cNvPr id="1372" name="Text Box 18">
          <a:extLst>
            <a:ext uri="{FF2B5EF4-FFF2-40B4-BE49-F238E27FC236}">
              <a16:creationId xmlns="" xmlns:a16="http://schemas.microsoft.com/office/drawing/2014/main" id="{00000000-0008-0000-0500-00005C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171450"/>
    <xdr:sp macro="" textlink="">
      <xdr:nvSpPr>
        <xdr:cNvPr id="1373" name="Text Box 19">
          <a:extLst>
            <a:ext uri="{FF2B5EF4-FFF2-40B4-BE49-F238E27FC236}">
              <a16:creationId xmlns="" xmlns:a16="http://schemas.microsoft.com/office/drawing/2014/main" id="{00000000-0008-0000-0500-00005D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442269"/>
    <xdr:sp macro="" textlink="">
      <xdr:nvSpPr>
        <xdr:cNvPr id="1374" name="Text Box 15">
          <a:extLst>
            <a:ext uri="{FF2B5EF4-FFF2-40B4-BE49-F238E27FC236}">
              <a16:creationId xmlns="" xmlns:a16="http://schemas.microsoft.com/office/drawing/2014/main" id="{00000000-0008-0000-0500-00005E050000}"/>
            </a:ext>
          </a:extLst>
        </xdr:cNvPr>
        <xdr:cNvSpPr txBox="1">
          <a:spLocks noChangeArrowheads="1"/>
        </xdr:cNvSpPr>
      </xdr:nvSpPr>
      <xdr:spPr bwMode="auto">
        <a:xfrm>
          <a:off x="6768234" y="413009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171450"/>
    <xdr:sp macro="" textlink="">
      <xdr:nvSpPr>
        <xdr:cNvPr id="1375" name="Text Box 16">
          <a:extLst>
            <a:ext uri="{FF2B5EF4-FFF2-40B4-BE49-F238E27FC236}">
              <a16:creationId xmlns="" xmlns:a16="http://schemas.microsoft.com/office/drawing/2014/main" id="{00000000-0008-0000-0500-00005F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171450"/>
    <xdr:sp macro="" textlink="">
      <xdr:nvSpPr>
        <xdr:cNvPr id="1376" name="Text Box 17">
          <a:extLst>
            <a:ext uri="{FF2B5EF4-FFF2-40B4-BE49-F238E27FC236}">
              <a16:creationId xmlns="" xmlns:a16="http://schemas.microsoft.com/office/drawing/2014/main" id="{00000000-0008-0000-0500-000060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171450"/>
    <xdr:sp macro="" textlink="">
      <xdr:nvSpPr>
        <xdr:cNvPr id="1377" name="Text Box 18">
          <a:extLst>
            <a:ext uri="{FF2B5EF4-FFF2-40B4-BE49-F238E27FC236}">
              <a16:creationId xmlns="" xmlns:a16="http://schemas.microsoft.com/office/drawing/2014/main" id="{00000000-0008-0000-0500-000061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171450"/>
    <xdr:sp macro="" textlink="">
      <xdr:nvSpPr>
        <xdr:cNvPr id="1378" name="Text Box 16">
          <a:extLst>
            <a:ext uri="{FF2B5EF4-FFF2-40B4-BE49-F238E27FC236}">
              <a16:creationId xmlns="" xmlns:a16="http://schemas.microsoft.com/office/drawing/2014/main" id="{00000000-0008-0000-0500-000062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171450"/>
    <xdr:sp macro="" textlink="">
      <xdr:nvSpPr>
        <xdr:cNvPr id="1379" name="Text Box 17">
          <a:extLst>
            <a:ext uri="{FF2B5EF4-FFF2-40B4-BE49-F238E27FC236}">
              <a16:creationId xmlns="" xmlns:a16="http://schemas.microsoft.com/office/drawing/2014/main" id="{00000000-0008-0000-0500-000063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171450"/>
    <xdr:sp macro="" textlink="">
      <xdr:nvSpPr>
        <xdr:cNvPr id="1380" name="Text Box 18">
          <a:extLst>
            <a:ext uri="{FF2B5EF4-FFF2-40B4-BE49-F238E27FC236}">
              <a16:creationId xmlns="" xmlns:a16="http://schemas.microsoft.com/office/drawing/2014/main" id="{00000000-0008-0000-0500-000064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171450"/>
    <xdr:sp macro="" textlink="">
      <xdr:nvSpPr>
        <xdr:cNvPr id="1381" name="Text Box 19">
          <a:extLst>
            <a:ext uri="{FF2B5EF4-FFF2-40B4-BE49-F238E27FC236}">
              <a16:creationId xmlns="" xmlns:a16="http://schemas.microsoft.com/office/drawing/2014/main" id="{00000000-0008-0000-0500-000065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442269"/>
    <xdr:sp macro="" textlink="">
      <xdr:nvSpPr>
        <xdr:cNvPr id="1382" name="Text Box 15">
          <a:extLst>
            <a:ext uri="{FF2B5EF4-FFF2-40B4-BE49-F238E27FC236}">
              <a16:creationId xmlns="" xmlns:a16="http://schemas.microsoft.com/office/drawing/2014/main" id="{00000000-0008-0000-0500-000066050000}"/>
            </a:ext>
          </a:extLst>
        </xdr:cNvPr>
        <xdr:cNvSpPr txBox="1">
          <a:spLocks noChangeArrowheads="1"/>
        </xdr:cNvSpPr>
      </xdr:nvSpPr>
      <xdr:spPr bwMode="auto">
        <a:xfrm>
          <a:off x="9615343" y="413009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171450"/>
    <xdr:sp macro="" textlink="">
      <xdr:nvSpPr>
        <xdr:cNvPr id="1383" name="Text Box 16">
          <a:extLst>
            <a:ext uri="{FF2B5EF4-FFF2-40B4-BE49-F238E27FC236}">
              <a16:creationId xmlns="" xmlns:a16="http://schemas.microsoft.com/office/drawing/2014/main" id="{00000000-0008-0000-0500-000067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171450"/>
    <xdr:sp macro="" textlink="">
      <xdr:nvSpPr>
        <xdr:cNvPr id="1384" name="Text Box 17">
          <a:extLst>
            <a:ext uri="{FF2B5EF4-FFF2-40B4-BE49-F238E27FC236}">
              <a16:creationId xmlns="" xmlns:a16="http://schemas.microsoft.com/office/drawing/2014/main" id="{00000000-0008-0000-0500-000068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171450"/>
    <xdr:sp macro="" textlink="">
      <xdr:nvSpPr>
        <xdr:cNvPr id="1385" name="Text Box 18">
          <a:extLst>
            <a:ext uri="{FF2B5EF4-FFF2-40B4-BE49-F238E27FC236}">
              <a16:creationId xmlns="" xmlns:a16="http://schemas.microsoft.com/office/drawing/2014/main" id="{00000000-0008-0000-0500-000069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171450"/>
    <xdr:sp macro="" textlink="">
      <xdr:nvSpPr>
        <xdr:cNvPr id="1386" name="Text Box 19">
          <a:extLst>
            <a:ext uri="{FF2B5EF4-FFF2-40B4-BE49-F238E27FC236}">
              <a16:creationId xmlns="" xmlns:a16="http://schemas.microsoft.com/office/drawing/2014/main" id="{00000000-0008-0000-0500-00006A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171450"/>
    <xdr:sp macro="" textlink="">
      <xdr:nvSpPr>
        <xdr:cNvPr id="1387" name="Text Box 16">
          <a:extLst>
            <a:ext uri="{FF2B5EF4-FFF2-40B4-BE49-F238E27FC236}">
              <a16:creationId xmlns="" xmlns:a16="http://schemas.microsoft.com/office/drawing/2014/main" id="{00000000-0008-0000-0500-00006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171450"/>
    <xdr:sp macro="" textlink="">
      <xdr:nvSpPr>
        <xdr:cNvPr id="1388" name="Text Box 17">
          <a:extLst>
            <a:ext uri="{FF2B5EF4-FFF2-40B4-BE49-F238E27FC236}">
              <a16:creationId xmlns="" xmlns:a16="http://schemas.microsoft.com/office/drawing/2014/main" id="{00000000-0008-0000-0500-00006C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171450"/>
    <xdr:sp macro="" textlink="">
      <xdr:nvSpPr>
        <xdr:cNvPr id="1389" name="Text Box 18">
          <a:extLst>
            <a:ext uri="{FF2B5EF4-FFF2-40B4-BE49-F238E27FC236}">
              <a16:creationId xmlns="" xmlns:a16="http://schemas.microsoft.com/office/drawing/2014/main" id="{00000000-0008-0000-0500-00006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171450"/>
    <xdr:sp macro="" textlink="">
      <xdr:nvSpPr>
        <xdr:cNvPr id="1390" name="Text Box 19">
          <a:extLst>
            <a:ext uri="{FF2B5EF4-FFF2-40B4-BE49-F238E27FC236}">
              <a16:creationId xmlns="" xmlns:a16="http://schemas.microsoft.com/office/drawing/2014/main" id="{00000000-0008-0000-0500-00006E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171450"/>
    <xdr:sp macro="" textlink="">
      <xdr:nvSpPr>
        <xdr:cNvPr id="1391" name="Text Box 16">
          <a:extLst>
            <a:ext uri="{FF2B5EF4-FFF2-40B4-BE49-F238E27FC236}">
              <a16:creationId xmlns="" xmlns:a16="http://schemas.microsoft.com/office/drawing/2014/main" id="{00000000-0008-0000-0500-00006F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171450"/>
    <xdr:sp macro="" textlink="">
      <xdr:nvSpPr>
        <xdr:cNvPr id="1392" name="Text Box 17">
          <a:extLst>
            <a:ext uri="{FF2B5EF4-FFF2-40B4-BE49-F238E27FC236}">
              <a16:creationId xmlns="" xmlns:a16="http://schemas.microsoft.com/office/drawing/2014/main" id="{00000000-0008-0000-0500-000070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171450"/>
    <xdr:sp macro="" textlink="">
      <xdr:nvSpPr>
        <xdr:cNvPr id="1393" name="Text Box 18">
          <a:extLst>
            <a:ext uri="{FF2B5EF4-FFF2-40B4-BE49-F238E27FC236}">
              <a16:creationId xmlns="" xmlns:a16="http://schemas.microsoft.com/office/drawing/2014/main" id="{00000000-0008-0000-0500-00007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171450"/>
    <xdr:sp macro="" textlink="">
      <xdr:nvSpPr>
        <xdr:cNvPr id="1394" name="Text Box 19">
          <a:extLst>
            <a:ext uri="{FF2B5EF4-FFF2-40B4-BE49-F238E27FC236}">
              <a16:creationId xmlns="" xmlns:a16="http://schemas.microsoft.com/office/drawing/2014/main" id="{00000000-0008-0000-0500-00007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1395" name="Text Box 16">
          <a:extLst>
            <a:ext uri="{FF2B5EF4-FFF2-40B4-BE49-F238E27FC236}">
              <a16:creationId xmlns="" xmlns:a16="http://schemas.microsoft.com/office/drawing/2014/main" id="{00000000-0008-0000-0500-000073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1396" name="Text Box 17">
          <a:extLst>
            <a:ext uri="{FF2B5EF4-FFF2-40B4-BE49-F238E27FC236}">
              <a16:creationId xmlns="" xmlns:a16="http://schemas.microsoft.com/office/drawing/2014/main" id="{00000000-0008-0000-0500-000074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1397" name="Text Box 18">
          <a:extLst>
            <a:ext uri="{FF2B5EF4-FFF2-40B4-BE49-F238E27FC236}">
              <a16:creationId xmlns="" xmlns:a16="http://schemas.microsoft.com/office/drawing/2014/main" id="{00000000-0008-0000-0500-000075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1398" name="Text Box 19">
          <a:extLst>
            <a:ext uri="{FF2B5EF4-FFF2-40B4-BE49-F238E27FC236}">
              <a16:creationId xmlns="" xmlns:a16="http://schemas.microsoft.com/office/drawing/2014/main" id="{00000000-0008-0000-0500-000076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444014"/>
    <xdr:sp macro="" textlink="">
      <xdr:nvSpPr>
        <xdr:cNvPr id="1399" name="Text Box 15">
          <a:extLst>
            <a:ext uri="{FF2B5EF4-FFF2-40B4-BE49-F238E27FC236}">
              <a16:creationId xmlns="" xmlns:a16="http://schemas.microsoft.com/office/drawing/2014/main" id="{00000000-0008-0000-0500-000077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171450"/>
    <xdr:sp macro="" textlink="">
      <xdr:nvSpPr>
        <xdr:cNvPr id="1400" name="Text Box 16">
          <a:extLst>
            <a:ext uri="{FF2B5EF4-FFF2-40B4-BE49-F238E27FC236}">
              <a16:creationId xmlns="" xmlns:a16="http://schemas.microsoft.com/office/drawing/2014/main" id="{00000000-0008-0000-0500-00007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171450"/>
    <xdr:sp macro="" textlink="">
      <xdr:nvSpPr>
        <xdr:cNvPr id="1401" name="Text Box 17">
          <a:extLst>
            <a:ext uri="{FF2B5EF4-FFF2-40B4-BE49-F238E27FC236}">
              <a16:creationId xmlns="" xmlns:a16="http://schemas.microsoft.com/office/drawing/2014/main" id="{00000000-0008-0000-0500-000079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171450"/>
    <xdr:sp macro="" textlink="">
      <xdr:nvSpPr>
        <xdr:cNvPr id="1402" name="Text Box 18">
          <a:extLst>
            <a:ext uri="{FF2B5EF4-FFF2-40B4-BE49-F238E27FC236}">
              <a16:creationId xmlns="" xmlns:a16="http://schemas.microsoft.com/office/drawing/2014/main" id="{00000000-0008-0000-0500-00007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171450"/>
    <xdr:sp macro="" textlink="">
      <xdr:nvSpPr>
        <xdr:cNvPr id="1403" name="Text Box 19">
          <a:extLst>
            <a:ext uri="{FF2B5EF4-FFF2-40B4-BE49-F238E27FC236}">
              <a16:creationId xmlns="" xmlns:a16="http://schemas.microsoft.com/office/drawing/2014/main" id="{00000000-0008-0000-0500-00007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442269"/>
    <xdr:sp macro="" textlink="">
      <xdr:nvSpPr>
        <xdr:cNvPr id="1404" name="Text Box 15">
          <a:extLst>
            <a:ext uri="{FF2B5EF4-FFF2-40B4-BE49-F238E27FC236}">
              <a16:creationId xmlns="" xmlns:a16="http://schemas.microsoft.com/office/drawing/2014/main" id="{00000000-0008-0000-0500-00007C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171450"/>
    <xdr:sp macro="" textlink="">
      <xdr:nvSpPr>
        <xdr:cNvPr id="1405" name="Text Box 16">
          <a:extLst>
            <a:ext uri="{FF2B5EF4-FFF2-40B4-BE49-F238E27FC236}">
              <a16:creationId xmlns="" xmlns:a16="http://schemas.microsoft.com/office/drawing/2014/main" id="{00000000-0008-0000-0500-00007D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171450"/>
    <xdr:sp macro="" textlink="">
      <xdr:nvSpPr>
        <xdr:cNvPr id="1406" name="Text Box 17">
          <a:extLst>
            <a:ext uri="{FF2B5EF4-FFF2-40B4-BE49-F238E27FC236}">
              <a16:creationId xmlns="" xmlns:a16="http://schemas.microsoft.com/office/drawing/2014/main" id="{00000000-0008-0000-0500-00007E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171450"/>
    <xdr:sp macro="" textlink="">
      <xdr:nvSpPr>
        <xdr:cNvPr id="1407" name="Text Box 18">
          <a:extLst>
            <a:ext uri="{FF2B5EF4-FFF2-40B4-BE49-F238E27FC236}">
              <a16:creationId xmlns="" xmlns:a16="http://schemas.microsoft.com/office/drawing/2014/main" id="{00000000-0008-0000-0500-00007F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171450"/>
    <xdr:sp macro="" textlink="">
      <xdr:nvSpPr>
        <xdr:cNvPr id="1408" name="Text Box 16">
          <a:extLst>
            <a:ext uri="{FF2B5EF4-FFF2-40B4-BE49-F238E27FC236}">
              <a16:creationId xmlns="" xmlns:a16="http://schemas.microsoft.com/office/drawing/2014/main" id="{00000000-0008-0000-0500-000080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171450"/>
    <xdr:sp macro="" textlink="">
      <xdr:nvSpPr>
        <xdr:cNvPr id="1409" name="Text Box 17">
          <a:extLst>
            <a:ext uri="{FF2B5EF4-FFF2-40B4-BE49-F238E27FC236}">
              <a16:creationId xmlns="" xmlns:a16="http://schemas.microsoft.com/office/drawing/2014/main" id="{00000000-0008-0000-0500-000081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171450"/>
    <xdr:sp macro="" textlink="">
      <xdr:nvSpPr>
        <xdr:cNvPr id="1410" name="Text Box 18">
          <a:extLst>
            <a:ext uri="{FF2B5EF4-FFF2-40B4-BE49-F238E27FC236}">
              <a16:creationId xmlns="" xmlns:a16="http://schemas.microsoft.com/office/drawing/2014/main" id="{00000000-0008-0000-0500-000082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171450"/>
    <xdr:sp macro="" textlink="">
      <xdr:nvSpPr>
        <xdr:cNvPr id="1411" name="Text Box 19">
          <a:extLst>
            <a:ext uri="{FF2B5EF4-FFF2-40B4-BE49-F238E27FC236}">
              <a16:creationId xmlns="" xmlns:a16="http://schemas.microsoft.com/office/drawing/2014/main" id="{00000000-0008-0000-0500-000083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171450"/>
    <xdr:sp macro="" textlink="">
      <xdr:nvSpPr>
        <xdr:cNvPr id="1412" name="Text Box 16">
          <a:extLst>
            <a:ext uri="{FF2B5EF4-FFF2-40B4-BE49-F238E27FC236}">
              <a16:creationId xmlns="" xmlns:a16="http://schemas.microsoft.com/office/drawing/2014/main" id="{00000000-0008-0000-0500-00008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171450"/>
    <xdr:sp macro="" textlink="">
      <xdr:nvSpPr>
        <xdr:cNvPr id="1413" name="Text Box 17">
          <a:extLst>
            <a:ext uri="{FF2B5EF4-FFF2-40B4-BE49-F238E27FC236}">
              <a16:creationId xmlns="" xmlns:a16="http://schemas.microsoft.com/office/drawing/2014/main" id="{00000000-0008-0000-0500-000085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171450"/>
    <xdr:sp macro="" textlink="">
      <xdr:nvSpPr>
        <xdr:cNvPr id="1414" name="Text Box 18">
          <a:extLst>
            <a:ext uri="{FF2B5EF4-FFF2-40B4-BE49-F238E27FC236}">
              <a16:creationId xmlns="" xmlns:a16="http://schemas.microsoft.com/office/drawing/2014/main" id="{00000000-0008-0000-0500-000086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171450"/>
    <xdr:sp macro="" textlink="">
      <xdr:nvSpPr>
        <xdr:cNvPr id="1415" name="Text Box 19">
          <a:extLst>
            <a:ext uri="{FF2B5EF4-FFF2-40B4-BE49-F238E27FC236}">
              <a16:creationId xmlns="" xmlns:a16="http://schemas.microsoft.com/office/drawing/2014/main" id="{00000000-0008-0000-0500-000087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171450"/>
    <xdr:sp macro="" textlink="">
      <xdr:nvSpPr>
        <xdr:cNvPr id="1416" name="Text Box 16">
          <a:extLst>
            <a:ext uri="{FF2B5EF4-FFF2-40B4-BE49-F238E27FC236}">
              <a16:creationId xmlns="" xmlns:a16="http://schemas.microsoft.com/office/drawing/2014/main" id="{00000000-0008-0000-0500-00008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171450"/>
    <xdr:sp macro="" textlink="">
      <xdr:nvSpPr>
        <xdr:cNvPr id="1417" name="Text Box 17">
          <a:extLst>
            <a:ext uri="{FF2B5EF4-FFF2-40B4-BE49-F238E27FC236}">
              <a16:creationId xmlns="" xmlns:a16="http://schemas.microsoft.com/office/drawing/2014/main" id="{00000000-0008-0000-0500-000089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171450"/>
    <xdr:sp macro="" textlink="">
      <xdr:nvSpPr>
        <xdr:cNvPr id="1418" name="Text Box 18">
          <a:extLst>
            <a:ext uri="{FF2B5EF4-FFF2-40B4-BE49-F238E27FC236}">
              <a16:creationId xmlns="" xmlns:a16="http://schemas.microsoft.com/office/drawing/2014/main" id="{00000000-0008-0000-0500-00008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171450"/>
    <xdr:sp macro="" textlink="">
      <xdr:nvSpPr>
        <xdr:cNvPr id="1419" name="Text Box 19">
          <a:extLst>
            <a:ext uri="{FF2B5EF4-FFF2-40B4-BE49-F238E27FC236}">
              <a16:creationId xmlns="" xmlns:a16="http://schemas.microsoft.com/office/drawing/2014/main" id="{00000000-0008-0000-0500-00008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171450"/>
    <xdr:sp macro="" textlink="">
      <xdr:nvSpPr>
        <xdr:cNvPr id="1420" name="Text Box 16">
          <a:extLst>
            <a:ext uri="{FF2B5EF4-FFF2-40B4-BE49-F238E27FC236}">
              <a16:creationId xmlns="" xmlns:a16="http://schemas.microsoft.com/office/drawing/2014/main" id="{00000000-0008-0000-0500-00008C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171450"/>
    <xdr:sp macro="" textlink="">
      <xdr:nvSpPr>
        <xdr:cNvPr id="1421" name="Text Box 17">
          <a:extLst>
            <a:ext uri="{FF2B5EF4-FFF2-40B4-BE49-F238E27FC236}">
              <a16:creationId xmlns="" xmlns:a16="http://schemas.microsoft.com/office/drawing/2014/main" id="{00000000-0008-0000-0500-00008D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171450"/>
    <xdr:sp macro="" textlink="">
      <xdr:nvSpPr>
        <xdr:cNvPr id="1422" name="Text Box 18">
          <a:extLst>
            <a:ext uri="{FF2B5EF4-FFF2-40B4-BE49-F238E27FC236}">
              <a16:creationId xmlns="" xmlns:a16="http://schemas.microsoft.com/office/drawing/2014/main" id="{00000000-0008-0000-0500-00008E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171450"/>
    <xdr:sp macro="" textlink="">
      <xdr:nvSpPr>
        <xdr:cNvPr id="1423" name="Text Box 19">
          <a:extLst>
            <a:ext uri="{FF2B5EF4-FFF2-40B4-BE49-F238E27FC236}">
              <a16:creationId xmlns="" xmlns:a16="http://schemas.microsoft.com/office/drawing/2014/main" id="{00000000-0008-0000-0500-00008F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1424" name="Text Box 16">
          <a:extLst>
            <a:ext uri="{FF2B5EF4-FFF2-40B4-BE49-F238E27FC236}">
              <a16:creationId xmlns="" xmlns:a16="http://schemas.microsoft.com/office/drawing/2014/main" id="{00000000-0008-0000-0500-000090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1425" name="Text Box 17">
          <a:extLst>
            <a:ext uri="{FF2B5EF4-FFF2-40B4-BE49-F238E27FC236}">
              <a16:creationId xmlns="" xmlns:a16="http://schemas.microsoft.com/office/drawing/2014/main" id="{00000000-0008-0000-0500-000091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1426" name="Text Box 18">
          <a:extLst>
            <a:ext uri="{FF2B5EF4-FFF2-40B4-BE49-F238E27FC236}">
              <a16:creationId xmlns="" xmlns:a16="http://schemas.microsoft.com/office/drawing/2014/main" id="{00000000-0008-0000-0500-000092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1427" name="Text Box 19">
          <a:extLst>
            <a:ext uri="{FF2B5EF4-FFF2-40B4-BE49-F238E27FC236}">
              <a16:creationId xmlns="" xmlns:a16="http://schemas.microsoft.com/office/drawing/2014/main" id="{00000000-0008-0000-0500-000093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444014"/>
    <xdr:sp macro="" textlink="">
      <xdr:nvSpPr>
        <xdr:cNvPr id="1428" name="Text Box 15">
          <a:extLst>
            <a:ext uri="{FF2B5EF4-FFF2-40B4-BE49-F238E27FC236}">
              <a16:creationId xmlns="" xmlns:a16="http://schemas.microsoft.com/office/drawing/2014/main" id="{00000000-0008-0000-0500-000094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171450"/>
    <xdr:sp macro="" textlink="">
      <xdr:nvSpPr>
        <xdr:cNvPr id="1429" name="Text Box 16">
          <a:extLst>
            <a:ext uri="{FF2B5EF4-FFF2-40B4-BE49-F238E27FC236}">
              <a16:creationId xmlns="" xmlns:a16="http://schemas.microsoft.com/office/drawing/2014/main" id="{00000000-0008-0000-0500-000095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171450"/>
    <xdr:sp macro="" textlink="">
      <xdr:nvSpPr>
        <xdr:cNvPr id="1430" name="Text Box 17">
          <a:extLst>
            <a:ext uri="{FF2B5EF4-FFF2-40B4-BE49-F238E27FC236}">
              <a16:creationId xmlns="" xmlns:a16="http://schemas.microsoft.com/office/drawing/2014/main" id="{00000000-0008-0000-0500-000096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171450"/>
    <xdr:sp macro="" textlink="">
      <xdr:nvSpPr>
        <xdr:cNvPr id="1431" name="Text Box 18">
          <a:extLst>
            <a:ext uri="{FF2B5EF4-FFF2-40B4-BE49-F238E27FC236}">
              <a16:creationId xmlns="" xmlns:a16="http://schemas.microsoft.com/office/drawing/2014/main" id="{00000000-0008-0000-0500-000097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171450"/>
    <xdr:sp macro="" textlink="">
      <xdr:nvSpPr>
        <xdr:cNvPr id="1432" name="Text Box 19">
          <a:extLst>
            <a:ext uri="{FF2B5EF4-FFF2-40B4-BE49-F238E27FC236}">
              <a16:creationId xmlns="" xmlns:a16="http://schemas.microsoft.com/office/drawing/2014/main" id="{00000000-0008-0000-0500-00009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442269"/>
    <xdr:sp macro="" textlink="">
      <xdr:nvSpPr>
        <xdr:cNvPr id="1433" name="Text Box 15">
          <a:extLst>
            <a:ext uri="{FF2B5EF4-FFF2-40B4-BE49-F238E27FC236}">
              <a16:creationId xmlns="" xmlns:a16="http://schemas.microsoft.com/office/drawing/2014/main" id="{00000000-0008-0000-0500-000099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171450"/>
    <xdr:sp macro="" textlink="">
      <xdr:nvSpPr>
        <xdr:cNvPr id="1434" name="Text Box 16">
          <a:extLst>
            <a:ext uri="{FF2B5EF4-FFF2-40B4-BE49-F238E27FC236}">
              <a16:creationId xmlns="" xmlns:a16="http://schemas.microsoft.com/office/drawing/2014/main" id="{00000000-0008-0000-0500-00009A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171450"/>
    <xdr:sp macro="" textlink="">
      <xdr:nvSpPr>
        <xdr:cNvPr id="1435" name="Text Box 17">
          <a:extLst>
            <a:ext uri="{FF2B5EF4-FFF2-40B4-BE49-F238E27FC236}">
              <a16:creationId xmlns="" xmlns:a16="http://schemas.microsoft.com/office/drawing/2014/main" id="{00000000-0008-0000-0500-00009B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171450"/>
    <xdr:sp macro="" textlink="">
      <xdr:nvSpPr>
        <xdr:cNvPr id="1436" name="Text Box 18">
          <a:extLst>
            <a:ext uri="{FF2B5EF4-FFF2-40B4-BE49-F238E27FC236}">
              <a16:creationId xmlns="" xmlns:a16="http://schemas.microsoft.com/office/drawing/2014/main" id="{00000000-0008-0000-0500-00009C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171450"/>
    <xdr:sp macro="" textlink="">
      <xdr:nvSpPr>
        <xdr:cNvPr id="1437" name="Text Box 16">
          <a:extLst>
            <a:ext uri="{FF2B5EF4-FFF2-40B4-BE49-F238E27FC236}">
              <a16:creationId xmlns="" xmlns:a16="http://schemas.microsoft.com/office/drawing/2014/main" id="{00000000-0008-0000-0500-00009D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171450"/>
    <xdr:sp macro="" textlink="">
      <xdr:nvSpPr>
        <xdr:cNvPr id="1438" name="Text Box 17">
          <a:extLst>
            <a:ext uri="{FF2B5EF4-FFF2-40B4-BE49-F238E27FC236}">
              <a16:creationId xmlns="" xmlns:a16="http://schemas.microsoft.com/office/drawing/2014/main" id="{00000000-0008-0000-0500-00009E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171450"/>
    <xdr:sp macro="" textlink="">
      <xdr:nvSpPr>
        <xdr:cNvPr id="1439" name="Text Box 18">
          <a:extLst>
            <a:ext uri="{FF2B5EF4-FFF2-40B4-BE49-F238E27FC236}">
              <a16:creationId xmlns="" xmlns:a16="http://schemas.microsoft.com/office/drawing/2014/main" id="{00000000-0008-0000-0500-00009F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171450"/>
    <xdr:sp macro="" textlink="">
      <xdr:nvSpPr>
        <xdr:cNvPr id="1440" name="Text Box 19">
          <a:extLst>
            <a:ext uri="{FF2B5EF4-FFF2-40B4-BE49-F238E27FC236}">
              <a16:creationId xmlns="" xmlns:a16="http://schemas.microsoft.com/office/drawing/2014/main" id="{00000000-0008-0000-0500-0000A0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171450"/>
    <xdr:sp macro="" textlink="">
      <xdr:nvSpPr>
        <xdr:cNvPr id="1441" name="Text Box 16">
          <a:extLst>
            <a:ext uri="{FF2B5EF4-FFF2-40B4-BE49-F238E27FC236}">
              <a16:creationId xmlns="" xmlns:a16="http://schemas.microsoft.com/office/drawing/2014/main" id="{00000000-0008-0000-0500-0000A1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171450"/>
    <xdr:sp macro="" textlink="">
      <xdr:nvSpPr>
        <xdr:cNvPr id="1442" name="Text Box 17">
          <a:extLst>
            <a:ext uri="{FF2B5EF4-FFF2-40B4-BE49-F238E27FC236}">
              <a16:creationId xmlns="" xmlns:a16="http://schemas.microsoft.com/office/drawing/2014/main" id="{00000000-0008-0000-0500-0000A2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171450"/>
    <xdr:sp macro="" textlink="">
      <xdr:nvSpPr>
        <xdr:cNvPr id="1443" name="Text Box 18">
          <a:extLst>
            <a:ext uri="{FF2B5EF4-FFF2-40B4-BE49-F238E27FC236}">
              <a16:creationId xmlns="" xmlns:a16="http://schemas.microsoft.com/office/drawing/2014/main" id="{00000000-0008-0000-0500-0000A3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171450"/>
    <xdr:sp macro="" textlink="">
      <xdr:nvSpPr>
        <xdr:cNvPr id="1444" name="Text Box 19">
          <a:extLst>
            <a:ext uri="{FF2B5EF4-FFF2-40B4-BE49-F238E27FC236}">
              <a16:creationId xmlns="" xmlns:a16="http://schemas.microsoft.com/office/drawing/2014/main" id="{00000000-0008-0000-0500-0000A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0</xdr:rowOff>
    </xdr:from>
    <xdr:ext cx="95250" cy="171450"/>
    <xdr:sp macro="" textlink="">
      <xdr:nvSpPr>
        <xdr:cNvPr id="1445" name="Text Box 16">
          <a:extLst>
            <a:ext uri="{FF2B5EF4-FFF2-40B4-BE49-F238E27FC236}">
              <a16:creationId xmlns="" xmlns:a16="http://schemas.microsoft.com/office/drawing/2014/main" id="{00000000-0008-0000-0500-0000A5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0</xdr:rowOff>
    </xdr:from>
    <xdr:ext cx="95250" cy="171450"/>
    <xdr:sp macro="" textlink="">
      <xdr:nvSpPr>
        <xdr:cNvPr id="1446" name="Text Box 17">
          <a:extLst>
            <a:ext uri="{FF2B5EF4-FFF2-40B4-BE49-F238E27FC236}">
              <a16:creationId xmlns="" xmlns:a16="http://schemas.microsoft.com/office/drawing/2014/main" id="{00000000-0008-0000-0500-0000A6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0</xdr:rowOff>
    </xdr:from>
    <xdr:ext cx="95250" cy="171450"/>
    <xdr:sp macro="" textlink="">
      <xdr:nvSpPr>
        <xdr:cNvPr id="1447" name="Text Box 18">
          <a:extLst>
            <a:ext uri="{FF2B5EF4-FFF2-40B4-BE49-F238E27FC236}">
              <a16:creationId xmlns="" xmlns:a16="http://schemas.microsoft.com/office/drawing/2014/main" id="{00000000-0008-0000-0500-0000A7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0</xdr:rowOff>
    </xdr:from>
    <xdr:ext cx="95250" cy="171450"/>
    <xdr:sp macro="" textlink="">
      <xdr:nvSpPr>
        <xdr:cNvPr id="1448" name="Text Box 19">
          <a:extLst>
            <a:ext uri="{FF2B5EF4-FFF2-40B4-BE49-F238E27FC236}">
              <a16:creationId xmlns="" xmlns:a16="http://schemas.microsoft.com/office/drawing/2014/main" id="{00000000-0008-0000-0500-0000A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0</xdr:rowOff>
    </xdr:from>
    <xdr:ext cx="95250" cy="171450"/>
    <xdr:sp macro="" textlink="">
      <xdr:nvSpPr>
        <xdr:cNvPr id="1449" name="Text Box 16">
          <a:extLst>
            <a:ext uri="{FF2B5EF4-FFF2-40B4-BE49-F238E27FC236}">
              <a16:creationId xmlns="" xmlns:a16="http://schemas.microsoft.com/office/drawing/2014/main" id="{00000000-0008-0000-0500-0000A9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0</xdr:rowOff>
    </xdr:from>
    <xdr:ext cx="95250" cy="171450"/>
    <xdr:sp macro="" textlink="">
      <xdr:nvSpPr>
        <xdr:cNvPr id="1450" name="Text Box 17">
          <a:extLst>
            <a:ext uri="{FF2B5EF4-FFF2-40B4-BE49-F238E27FC236}">
              <a16:creationId xmlns="" xmlns:a16="http://schemas.microsoft.com/office/drawing/2014/main" id="{00000000-0008-0000-0500-0000AA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0</xdr:rowOff>
    </xdr:from>
    <xdr:ext cx="95250" cy="171450"/>
    <xdr:sp macro="" textlink="">
      <xdr:nvSpPr>
        <xdr:cNvPr id="1451" name="Text Box 18">
          <a:extLst>
            <a:ext uri="{FF2B5EF4-FFF2-40B4-BE49-F238E27FC236}">
              <a16:creationId xmlns="" xmlns:a16="http://schemas.microsoft.com/office/drawing/2014/main" id="{00000000-0008-0000-0500-0000AB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0</xdr:rowOff>
    </xdr:from>
    <xdr:ext cx="95250" cy="171450"/>
    <xdr:sp macro="" textlink="">
      <xdr:nvSpPr>
        <xdr:cNvPr id="1452" name="Text Box 19">
          <a:extLst>
            <a:ext uri="{FF2B5EF4-FFF2-40B4-BE49-F238E27FC236}">
              <a16:creationId xmlns="" xmlns:a16="http://schemas.microsoft.com/office/drawing/2014/main" id="{00000000-0008-0000-0500-0000AC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xdr:row>
      <xdr:rowOff>0</xdr:rowOff>
    </xdr:from>
    <xdr:ext cx="95250" cy="171450"/>
    <xdr:sp macro="" textlink="">
      <xdr:nvSpPr>
        <xdr:cNvPr id="1453" name="Text Box 16">
          <a:extLst>
            <a:ext uri="{FF2B5EF4-FFF2-40B4-BE49-F238E27FC236}">
              <a16:creationId xmlns="" xmlns:a16="http://schemas.microsoft.com/office/drawing/2014/main" id="{00000000-0008-0000-0500-0000AD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xdr:row>
      <xdr:rowOff>0</xdr:rowOff>
    </xdr:from>
    <xdr:ext cx="95250" cy="171450"/>
    <xdr:sp macro="" textlink="">
      <xdr:nvSpPr>
        <xdr:cNvPr id="1454" name="Text Box 17">
          <a:extLst>
            <a:ext uri="{FF2B5EF4-FFF2-40B4-BE49-F238E27FC236}">
              <a16:creationId xmlns="" xmlns:a16="http://schemas.microsoft.com/office/drawing/2014/main" id="{00000000-0008-0000-0500-0000AE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xdr:row>
      <xdr:rowOff>0</xdr:rowOff>
    </xdr:from>
    <xdr:ext cx="95250" cy="171450"/>
    <xdr:sp macro="" textlink="">
      <xdr:nvSpPr>
        <xdr:cNvPr id="1455" name="Text Box 18">
          <a:extLst>
            <a:ext uri="{FF2B5EF4-FFF2-40B4-BE49-F238E27FC236}">
              <a16:creationId xmlns="" xmlns:a16="http://schemas.microsoft.com/office/drawing/2014/main" id="{00000000-0008-0000-0500-0000AF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xdr:row>
      <xdr:rowOff>0</xdr:rowOff>
    </xdr:from>
    <xdr:ext cx="95250" cy="171450"/>
    <xdr:sp macro="" textlink="">
      <xdr:nvSpPr>
        <xdr:cNvPr id="1456" name="Text Box 19">
          <a:extLst>
            <a:ext uri="{FF2B5EF4-FFF2-40B4-BE49-F238E27FC236}">
              <a16:creationId xmlns="" xmlns:a16="http://schemas.microsoft.com/office/drawing/2014/main" id="{00000000-0008-0000-0500-0000B0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xdr:row>
      <xdr:rowOff>504825</xdr:rowOff>
    </xdr:from>
    <xdr:ext cx="95250" cy="444014"/>
    <xdr:sp macro="" textlink="">
      <xdr:nvSpPr>
        <xdr:cNvPr id="1457" name="Text Box 15">
          <a:extLst>
            <a:ext uri="{FF2B5EF4-FFF2-40B4-BE49-F238E27FC236}">
              <a16:creationId xmlns="" xmlns:a16="http://schemas.microsoft.com/office/drawing/2014/main" id="{00000000-0008-0000-0500-0000B1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0</xdr:rowOff>
    </xdr:from>
    <xdr:ext cx="95250" cy="171450"/>
    <xdr:sp macro="" textlink="">
      <xdr:nvSpPr>
        <xdr:cNvPr id="1458" name="Text Box 16">
          <a:extLst>
            <a:ext uri="{FF2B5EF4-FFF2-40B4-BE49-F238E27FC236}">
              <a16:creationId xmlns="" xmlns:a16="http://schemas.microsoft.com/office/drawing/2014/main" id="{00000000-0008-0000-0500-0000B2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0</xdr:rowOff>
    </xdr:from>
    <xdr:ext cx="95250" cy="171450"/>
    <xdr:sp macro="" textlink="">
      <xdr:nvSpPr>
        <xdr:cNvPr id="1459" name="Text Box 17">
          <a:extLst>
            <a:ext uri="{FF2B5EF4-FFF2-40B4-BE49-F238E27FC236}">
              <a16:creationId xmlns="" xmlns:a16="http://schemas.microsoft.com/office/drawing/2014/main" id="{00000000-0008-0000-0500-0000B3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0</xdr:rowOff>
    </xdr:from>
    <xdr:ext cx="95250" cy="171450"/>
    <xdr:sp macro="" textlink="">
      <xdr:nvSpPr>
        <xdr:cNvPr id="1460" name="Text Box 18">
          <a:extLst>
            <a:ext uri="{FF2B5EF4-FFF2-40B4-BE49-F238E27FC236}">
              <a16:creationId xmlns="" xmlns:a16="http://schemas.microsoft.com/office/drawing/2014/main" id="{00000000-0008-0000-0500-0000B4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0</xdr:rowOff>
    </xdr:from>
    <xdr:ext cx="95250" cy="171450"/>
    <xdr:sp macro="" textlink="">
      <xdr:nvSpPr>
        <xdr:cNvPr id="1461" name="Text Box 19">
          <a:extLst>
            <a:ext uri="{FF2B5EF4-FFF2-40B4-BE49-F238E27FC236}">
              <a16:creationId xmlns="" xmlns:a16="http://schemas.microsoft.com/office/drawing/2014/main" id="{00000000-0008-0000-0500-0000B5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xdr:row>
      <xdr:rowOff>504825</xdr:rowOff>
    </xdr:from>
    <xdr:ext cx="95250" cy="442269"/>
    <xdr:sp macro="" textlink="">
      <xdr:nvSpPr>
        <xdr:cNvPr id="1462" name="Text Box 15">
          <a:extLst>
            <a:ext uri="{FF2B5EF4-FFF2-40B4-BE49-F238E27FC236}">
              <a16:creationId xmlns="" xmlns:a16="http://schemas.microsoft.com/office/drawing/2014/main" id="{00000000-0008-0000-0500-0000B6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0</xdr:rowOff>
    </xdr:from>
    <xdr:ext cx="95250" cy="171450"/>
    <xdr:sp macro="" textlink="">
      <xdr:nvSpPr>
        <xdr:cNvPr id="1463" name="Text Box 16">
          <a:extLst>
            <a:ext uri="{FF2B5EF4-FFF2-40B4-BE49-F238E27FC236}">
              <a16:creationId xmlns="" xmlns:a16="http://schemas.microsoft.com/office/drawing/2014/main" id="{00000000-0008-0000-0500-0000B7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0</xdr:rowOff>
    </xdr:from>
    <xdr:ext cx="95250" cy="171450"/>
    <xdr:sp macro="" textlink="">
      <xdr:nvSpPr>
        <xdr:cNvPr id="1464" name="Text Box 17">
          <a:extLst>
            <a:ext uri="{FF2B5EF4-FFF2-40B4-BE49-F238E27FC236}">
              <a16:creationId xmlns="" xmlns:a16="http://schemas.microsoft.com/office/drawing/2014/main" id="{00000000-0008-0000-0500-0000B8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0</xdr:rowOff>
    </xdr:from>
    <xdr:ext cx="95250" cy="171450"/>
    <xdr:sp macro="" textlink="">
      <xdr:nvSpPr>
        <xdr:cNvPr id="1465" name="Text Box 18">
          <a:extLst>
            <a:ext uri="{FF2B5EF4-FFF2-40B4-BE49-F238E27FC236}">
              <a16:creationId xmlns="" xmlns:a16="http://schemas.microsoft.com/office/drawing/2014/main" id="{00000000-0008-0000-0500-0000B9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xdr:row>
      <xdr:rowOff>0</xdr:rowOff>
    </xdr:from>
    <xdr:ext cx="95250" cy="171450"/>
    <xdr:sp macro="" textlink="">
      <xdr:nvSpPr>
        <xdr:cNvPr id="1466" name="Text Box 16">
          <a:extLst>
            <a:ext uri="{FF2B5EF4-FFF2-40B4-BE49-F238E27FC236}">
              <a16:creationId xmlns="" xmlns:a16="http://schemas.microsoft.com/office/drawing/2014/main" id="{00000000-0008-0000-0500-0000BA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xdr:row>
      <xdr:rowOff>0</xdr:rowOff>
    </xdr:from>
    <xdr:ext cx="95250" cy="171450"/>
    <xdr:sp macro="" textlink="">
      <xdr:nvSpPr>
        <xdr:cNvPr id="1467" name="Text Box 17">
          <a:extLst>
            <a:ext uri="{FF2B5EF4-FFF2-40B4-BE49-F238E27FC236}">
              <a16:creationId xmlns="" xmlns:a16="http://schemas.microsoft.com/office/drawing/2014/main" id="{00000000-0008-0000-0500-0000BB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xdr:row>
      <xdr:rowOff>0</xdr:rowOff>
    </xdr:from>
    <xdr:ext cx="95250" cy="171450"/>
    <xdr:sp macro="" textlink="">
      <xdr:nvSpPr>
        <xdr:cNvPr id="1468" name="Text Box 18">
          <a:extLst>
            <a:ext uri="{FF2B5EF4-FFF2-40B4-BE49-F238E27FC236}">
              <a16:creationId xmlns="" xmlns:a16="http://schemas.microsoft.com/office/drawing/2014/main" id="{00000000-0008-0000-0500-0000BC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xdr:row>
      <xdr:rowOff>0</xdr:rowOff>
    </xdr:from>
    <xdr:ext cx="95250" cy="171450"/>
    <xdr:sp macro="" textlink="">
      <xdr:nvSpPr>
        <xdr:cNvPr id="1469" name="Text Box 19">
          <a:extLst>
            <a:ext uri="{FF2B5EF4-FFF2-40B4-BE49-F238E27FC236}">
              <a16:creationId xmlns="" xmlns:a16="http://schemas.microsoft.com/office/drawing/2014/main" id="{00000000-0008-0000-0500-0000BD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xdr:row>
      <xdr:rowOff>0</xdr:rowOff>
    </xdr:from>
    <xdr:ext cx="95250" cy="171450"/>
    <xdr:sp macro="" textlink="">
      <xdr:nvSpPr>
        <xdr:cNvPr id="1470" name="Text Box 16">
          <a:extLst>
            <a:ext uri="{FF2B5EF4-FFF2-40B4-BE49-F238E27FC236}">
              <a16:creationId xmlns="" xmlns:a16="http://schemas.microsoft.com/office/drawing/2014/main" id="{00000000-0008-0000-0500-0000BE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xdr:row>
      <xdr:rowOff>0</xdr:rowOff>
    </xdr:from>
    <xdr:ext cx="95250" cy="171450"/>
    <xdr:sp macro="" textlink="">
      <xdr:nvSpPr>
        <xdr:cNvPr id="1471" name="Text Box 17">
          <a:extLst>
            <a:ext uri="{FF2B5EF4-FFF2-40B4-BE49-F238E27FC236}">
              <a16:creationId xmlns="" xmlns:a16="http://schemas.microsoft.com/office/drawing/2014/main" id="{00000000-0008-0000-0500-0000BF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xdr:row>
      <xdr:rowOff>0</xdr:rowOff>
    </xdr:from>
    <xdr:ext cx="95250" cy="171450"/>
    <xdr:sp macro="" textlink="">
      <xdr:nvSpPr>
        <xdr:cNvPr id="1472" name="Text Box 18">
          <a:extLst>
            <a:ext uri="{FF2B5EF4-FFF2-40B4-BE49-F238E27FC236}">
              <a16:creationId xmlns="" xmlns:a16="http://schemas.microsoft.com/office/drawing/2014/main" id="{00000000-0008-0000-0500-0000C0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504825</xdr:rowOff>
    </xdr:from>
    <xdr:ext cx="95250" cy="448496"/>
    <xdr:sp macro="" textlink="">
      <xdr:nvSpPr>
        <xdr:cNvPr id="1474" name="Text Box 15">
          <a:extLst>
            <a:ext uri="{FF2B5EF4-FFF2-40B4-BE49-F238E27FC236}">
              <a16:creationId xmlns="" xmlns:a16="http://schemas.microsoft.com/office/drawing/2014/main" id="{00000000-0008-0000-0500-0000C2050000}"/>
            </a:ext>
          </a:extLst>
        </xdr:cNvPr>
        <xdr:cNvSpPr txBox="1">
          <a:spLocks noChangeArrowheads="1"/>
        </xdr:cNvSpPr>
      </xdr:nvSpPr>
      <xdr:spPr bwMode="auto">
        <a:xfrm>
          <a:off x="3706091" y="4508789"/>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504825</xdr:rowOff>
    </xdr:from>
    <xdr:ext cx="95250" cy="442269"/>
    <xdr:sp macro="" textlink="">
      <xdr:nvSpPr>
        <xdr:cNvPr id="1475" name="Text Box 15">
          <a:extLst>
            <a:ext uri="{FF2B5EF4-FFF2-40B4-BE49-F238E27FC236}">
              <a16:creationId xmlns="" xmlns:a16="http://schemas.microsoft.com/office/drawing/2014/main" id="{00000000-0008-0000-0500-0000C3050000}"/>
            </a:ext>
          </a:extLst>
        </xdr:cNvPr>
        <xdr:cNvSpPr txBox="1">
          <a:spLocks noChangeArrowheads="1"/>
        </xdr:cNvSpPr>
      </xdr:nvSpPr>
      <xdr:spPr bwMode="auto">
        <a:xfrm>
          <a:off x="6768234" y="450878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504825</xdr:rowOff>
    </xdr:from>
    <xdr:ext cx="95250" cy="213632"/>
    <xdr:sp macro="" textlink="">
      <xdr:nvSpPr>
        <xdr:cNvPr id="1477" name="Text Box 15">
          <a:extLst>
            <a:ext uri="{FF2B5EF4-FFF2-40B4-BE49-F238E27FC236}">
              <a16:creationId xmlns="" xmlns:a16="http://schemas.microsoft.com/office/drawing/2014/main" id="{00000000-0008-0000-0500-0000C5050000}"/>
            </a:ext>
          </a:extLst>
        </xdr:cNvPr>
        <xdr:cNvSpPr txBox="1">
          <a:spLocks noChangeArrowheads="1"/>
        </xdr:cNvSpPr>
      </xdr:nvSpPr>
      <xdr:spPr bwMode="auto">
        <a:xfrm>
          <a:off x="3706091" y="45087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504825</xdr:rowOff>
    </xdr:from>
    <xdr:ext cx="95250" cy="444331"/>
    <xdr:sp macro="" textlink="">
      <xdr:nvSpPr>
        <xdr:cNvPr id="1478" name="Text Box 15">
          <a:extLst>
            <a:ext uri="{FF2B5EF4-FFF2-40B4-BE49-F238E27FC236}">
              <a16:creationId xmlns="" xmlns:a16="http://schemas.microsoft.com/office/drawing/2014/main" id="{00000000-0008-0000-0500-0000C6050000}"/>
            </a:ext>
          </a:extLst>
        </xdr:cNvPr>
        <xdr:cNvSpPr txBox="1">
          <a:spLocks noChangeArrowheads="1"/>
        </xdr:cNvSpPr>
      </xdr:nvSpPr>
      <xdr:spPr bwMode="auto">
        <a:xfrm>
          <a:off x="3706091" y="4508789"/>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xdr:row>
      <xdr:rowOff>170392</xdr:rowOff>
    </xdr:from>
    <xdr:ext cx="95250" cy="213632"/>
    <xdr:sp macro="" textlink="">
      <xdr:nvSpPr>
        <xdr:cNvPr id="1479" name="Text Box 15">
          <a:extLst>
            <a:ext uri="{FF2B5EF4-FFF2-40B4-BE49-F238E27FC236}">
              <a16:creationId xmlns="" xmlns:a16="http://schemas.microsoft.com/office/drawing/2014/main" id="{00000000-0008-0000-0500-0000C7050000}"/>
            </a:ext>
          </a:extLst>
        </xdr:cNvPr>
        <xdr:cNvSpPr txBox="1">
          <a:spLocks noChangeArrowheads="1"/>
        </xdr:cNvSpPr>
      </xdr:nvSpPr>
      <xdr:spPr bwMode="auto">
        <a:xfrm>
          <a:off x="8452908" y="43296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80" name="Text Box 16">
          <a:extLst>
            <a:ext uri="{FF2B5EF4-FFF2-40B4-BE49-F238E27FC236}">
              <a16:creationId xmlns="" xmlns:a16="http://schemas.microsoft.com/office/drawing/2014/main" id="{00000000-0008-0000-0500-0000C8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81" name="Text Box 17">
          <a:extLst>
            <a:ext uri="{FF2B5EF4-FFF2-40B4-BE49-F238E27FC236}">
              <a16:creationId xmlns="" xmlns:a16="http://schemas.microsoft.com/office/drawing/2014/main" id="{00000000-0008-0000-0500-0000C9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82" name="Text Box 18">
          <a:extLst>
            <a:ext uri="{FF2B5EF4-FFF2-40B4-BE49-F238E27FC236}">
              <a16:creationId xmlns="" xmlns:a16="http://schemas.microsoft.com/office/drawing/2014/main" id="{00000000-0008-0000-0500-0000CA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83" name="Text Box 19">
          <a:extLst>
            <a:ext uri="{FF2B5EF4-FFF2-40B4-BE49-F238E27FC236}">
              <a16:creationId xmlns="" xmlns:a16="http://schemas.microsoft.com/office/drawing/2014/main" id="{00000000-0008-0000-0500-0000CB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84" name="Text Box 16">
          <a:extLst>
            <a:ext uri="{FF2B5EF4-FFF2-40B4-BE49-F238E27FC236}">
              <a16:creationId xmlns="" xmlns:a16="http://schemas.microsoft.com/office/drawing/2014/main" id="{00000000-0008-0000-0500-0000CC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85" name="Text Box 17">
          <a:extLst>
            <a:ext uri="{FF2B5EF4-FFF2-40B4-BE49-F238E27FC236}">
              <a16:creationId xmlns="" xmlns:a16="http://schemas.microsoft.com/office/drawing/2014/main" id="{00000000-0008-0000-0500-0000CD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86" name="Text Box 18">
          <a:extLst>
            <a:ext uri="{FF2B5EF4-FFF2-40B4-BE49-F238E27FC236}">
              <a16:creationId xmlns="" xmlns:a16="http://schemas.microsoft.com/office/drawing/2014/main" id="{00000000-0008-0000-0500-0000CE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87" name="Text Box 19">
          <a:extLst>
            <a:ext uri="{FF2B5EF4-FFF2-40B4-BE49-F238E27FC236}">
              <a16:creationId xmlns="" xmlns:a16="http://schemas.microsoft.com/office/drawing/2014/main" id="{00000000-0008-0000-0500-0000CF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1488" name="Text Box 16">
          <a:extLst>
            <a:ext uri="{FF2B5EF4-FFF2-40B4-BE49-F238E27FC236}">
              <a16:creationId xmlns="" xmlns:a16="http://schemas.microsoft.com/office/drawing/2014/main" id="{00000000-0008-0000-0500-0000D0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1489" name="Text Box 17">
          <a:extLst>
            <a:ext uri="{FF2B5EF4-FFF2-40B4-BE49-F238E27FC236}">
              <a16:creationId xmlns="" xmlns:a16="http://schemas.microsoft.com/office/drawing/2014/main" id="{00000000-0008-0000-0500-0000D1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1490" name="Text Box 18">
          <a:extLst>
            <a:ext uri="{FF2B5EF4-FFF2-40B4-BE49-F238E27FC236}">
              <a16:creationId xmlns="" xmlns:a16="http://schemas.microsoft.com/office/drawing/2014/main" id="{00000000-0008-0000-0500-0000D2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1491" name="Text Box 19">
          <a:extLst>
            <a:ext uri="{FF2B5EF4-FFF2-40B4-BE49-F238E27FC236}">
              <a16:creationId xmlns="" xmlns:a16="http://schemas.microsoft.com/office/drawing/2014/main" id="{00000000-0008-0000-0500-0000D3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xdr:row>
      <xdr:rowOff>504825</xdr:rowOff>
    </xdr:from>
    <xdr:ext cx="95250" cy="444014"/>
    <xdr:sp macro="" textlink="">
      <xdr:nvSpPr>
        <xdr:cNvPr id="1492" name="Text Box 15">
          <a:extLst>
            <a:ext uri="{FF2B5EF4-FFF2-40B4-BE49-F238E27FC236}">
              <a16:creationId xmlns="" xmlns:a16="http://schemas.microsoft.com/office/drawing/2014/main" id="{00000000-0008-0000-0500-0000D4050000}"/>
            </a:ext>
          </a:extLst>
        </xdr:cNvPr>
        <xdr:cNvSpPr txBox="1">
          <a:spLocks noChangeArrowheads="1"/>
        </xdr:cNvSpPr>
      </xdr:nvSpPr>
      <xdr:spPr bwMode="auto">
        <a:xfrm>
          <a:off x="3706091" y="5377007"/>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93" name="Text Box 16">
          <a:extLst>
            <a:ext uri="{FF2B5EF4-FFF2-40B4-BE49-F238E27FC236}">
              <a16:creationId xmlns="" xmlns:a16="http://schemas.microsoft.com/office/drawing/2014/main" id="{00000000-0008-0000-0500-0000D5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94" name="Text Box 17">
          <a:extLst>
            <a:ext uri="{FF2B5EF4-FFF2-40B4-BE49-F238E27FC236}">
              <a16:creationId xmlns="" xmlns:a16="http://schemas.microsoft.com/office/drawing/2014/main" id="{00000000-0008-0000-0500-0000D6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95" name="Text Box 18">
          <a:extLst>
            <a:ext uri="{FF2B5EF4-FFF2-40B4-BE49-F238E27FC236}">
              <a16:creationId xmlns="" xmlns:a16="http://schemas.microsoft.com/office/drawing/2014/main" id="{00000000-0008-0000-0500-0000D7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96" name="Text Box 19">
          <a:extLst>
            <a:ext uri="{FF2B5EF4-FFF2-40B4-BE49-F238E27FC236}">
              <a16:creationId xmlns="" xmlns:a16="http://schemas.microsoft.com/office/drawing/2014/main" id="{00000000-0008-0000-0500-0000D8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98" name="Text Box 16">
          <a:extLst>
            <a:ext uri="{FF2B5EF4-FFF2-40B4-BE49-F238E27FC236}">
              <a16:creationId xmlns="" xmlns:a16="http://schemas.microsoft.com/office/drawing/2014/main" id="{00000000-0008-0000-0500-0000DA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99" name="Text Box 17">
          <a:extLst>
            <a:ext uri="{FF2B5EF4-FFF2-40B4-BE49-F238E27FC236}">
              <a16:creationId xmlns="" xmlns:a16="http://schemas.microsoft.com/office/drawing/2014/main" id="{00000000-0008-0000-0500-0000DB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500" name="Text Box 18">
          <a:extLst>
            <a:ext uri="{FF2B5EF4-FFF2-40B4-BE49-F238E27FC236}">
              <a16:creationId xmlns="" xmlns:a16="http://schemas.microsoft.com/office/drawing/2014/main" id="{00000000-0008-0000-0500-0000DC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501" name="Text Box 16">
          <a:extLst>
            <a:ext uri="{FF2B5EF4-FFF2-40B4-BE49-F238E27FC236}">
              <a16:creationId xmlns="" xmlns:a16="http://schemas.microsoft.com/office/drawing/2014/main" id="{00000000-0008-0000-0500-0000DD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502" name="Text Box 17">
          <a:extLst>
            <a:ext uri="{FF2B5EF4-FFF2-40B4-BE49-F238E27FC236}">
              <a16:creationId xmlns="" xmlns:a16="http://schemas.microsoft.com/office/drawing/2014/main" id="{00000000-0008-0000-0500-0000DE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503" name="Text Box 18">
          <a:extLst>
            <a:ext uri="{FF2B5EF4-FFF2-40B4-BE49-F238E27FC236}">
              <a16:creationId xmlns="" xmlns:a16="http://schemas.microsoft.com/office/drawing/2014/main" id="{00000000-0008-0000-0500-0000DF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504" name="Text Box 19">
          <a:extLst>
            <a:ext uri="{FF2B5EF4-FFF2-40B4-BE49-F238E27FC236}">
              <a16:creationId xmlns="" xmlns:a16="http://schemas.microsoft.com/office/drawing/2014/main" id="{00000000-0008-0000-0500-0000E0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505" name="Text Box 16">
          <a:extLst>
            <a:ext uri="{FF2B5EF4-FFF2-40B4-BE49-F238E27FC236}">
              <a16:creationId xmlns="" xmlns:a16="http://schemas.microsoft.com/office/drawing/2014/main" id="{00000000-0008-0000-0500-0000E1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506" name="Text Box 17">
          <a:extLst>
            <a:ext uri="{FF2B5EF4-FFF2-40B4-BE49-F238E27FC236}">
              <a16:creationId xmlns="" xmlns:a16="http://schemas.microsoft.com/office/drawing/2014/main" id="{00000000-0008-0000-0500-0000E2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507" name="Text Box 18">
          <a:extLst>
            <a:ext uri="{FF2B5EF4-FFF2-40B4-BE49-F238E27FC236}">
              <a16:creationId xmlns="" xmlns:a16="http://schemas.microsoft.com/office/drawing/2014/main" id="{00000000-0008-0000-0500-0000E3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508" name="Text Box 19">
          <a:extLst>
            <a:ext uri="{FF2B5EF4-FFF2-40B4-BE49-F238E27FC236}">
              <a16:creationId xmlns="" xmlns:a16="http://schemas.microsoft.com/office/drawing/2014/main" id="{00000000-0008-0000-0500-0000E4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509" name="Text Box 16">
          <a:extLst>
            <a:ext uri="{FF2B5EF4-FFF2-40B4-BE49-F238E27FC236}">
              <a16:creationId xmlns="" xmlns:a16="http://schemas.microsoft.com/office/drawing/2014/main" id="{00000000-0008-0000-0500-0000E5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510" name="Text Box 17">
          <a:extLst>
            <a:ext uri="{FF2B5EF4-FFF2-40B4-BE49-F238E27FC236}">
              <a16:creationId xmlns="" xmlns:a16="http://schemas.microsoft.com/office/drawing/2014/main" id="{00000000-0008-0000-0500-0000E6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511" name="Text Box 18">
          <a:extLst>
            <a:ext uri="{FF2B5EF4-FFF2-40B4-BE49-F238E27FC236}">
              <a16:creationId xmlns="" xmlns:a16="http://schemas.microsoft.com/office/drawing/2014/main" id="{00000000-0008-0000-0500-0000E7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512" name="Text Box 19">
          <a:extLst>
            <a:ext uri="{FF2B5EF4-FFF2-40B4-BE49-F238E27FC236}">
              <a16:creationId xmlns="" xmlns:a16="http://schemas.microsoft.com/office/drawing/2014/main" id="{00000000-0008-0000-0500-0000E8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48496"/>
    <xdr:sp macro="" textlink="">
      <xdr:nvSpPr>
        <xdr:cNvPr id="1513" name="Text Box 15">
          <a:extLst>
            <a:ext uri="{FF2B5EF4-FFF2-40B4-BE49-F238E27FC236}">
              <a16:creationId xmlns="" xmlns:a16="http://schemas.microsoft.com/office/drawing/2014/main" id="{00000000-0008-0000-0500-0000E9050000}"/>
            </a:ext>
          </a:extLst>
        </xdr:cNvPr>
        <xdr:cNvSpPr txBox="1">
          <a:spLocks noChangeArrowheads="1"/>
        </xdr:cNvSpPr>
      </xdr:nvSpPr>
      <xdr:spPr bwMode="auto">
        <a:xfrm>
          <a:off x="3706091" y="3794702"/>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514" name="Text Box 16">
          <a:extLst>
            <a:ext uri="{FF2B5EF4-FFF2-40B4-BE49-F238E27FC236}">
              <a16:creationId xmlns="" xmlns:a16="http://schemas.microsoft.com/office/drawing/2014/main" id="{00000000-0008-0000-0500-0000EA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515" name="Text Box 17">
          <a:extLst>
            <a:ext uri="{FF2B5EF4-FFF2-40B4-BE49-F238E27FC236}">
              <a16:creationId xmlns="" xmlns:a16="http://schemas.microsoft.com/office/drawing/2014/main" id="{00000000-0008-0000-0500-0000EB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516" name="Text Box 18">
          <a:extLst>
            <a:ext uri="{FF2B5EF4-FFF2-40B4-BE49-F238E27FC236}">
              <a16:creationId xmlns="" xmlns:a16="http://schemas.microsoft.com/office/drawing/2014/main" id="{00000000-0008-0000-0500-0000EC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517" name="Text Box 19">
          <a:extLst>
            <a:ext uri="{FF2B5EF4-FFF2-40B4-BE49-F238E27FC236}">
              <a16:creationId xmlns="" xmlns:a16="http://schemas.microsoft.com/office/drawing/2014/main" id="{00000000-0008-0000-0500-0000ED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504825</xdr:rowOff>
    </xdr:from>
    <xdr:ext cx="95250" cy="442269"/>
    <xdr:sp macro="" textlink="">
      <xdr:nvSpPr>
        <xdr:cNvPr id="1518" name="Text Box 15">
          <a:extLst>
            <a:ext uri="{FF2B5EF4-FFF2-40B4-BE49-F238E27FC236}">
              <a16:creationId xmlns="" xmlns:a16="http://schemas.microsoft.com/office/drawing/2014/main" id="{00000000-0008-0000-0500-0000EE050000}"/>
            </a:ext>
          </a:extLst>
        </xdr:cNvPr>
        <xdr:cNvSpPr txBox="1">
          <a:spLocks noChangeArrowheads="1"/>
        </xdr:cNvSpPr>
      </xdr:nvSpPr>
      <xdr:spPr bwMode="auto">
        <a:xfrm>
          <a:off x="6768234" y="379470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1519" name="Text Box 16">
          <a:extLst>
            <a:ext uri="{FF2B5EF4-FFF2-40B4-BE49-F238E27FC236}">
              <a16:creationId xmlns="" xmlns:a16="http://schemas.microsoft.com/office/drawing/2014/main" id="{00000000-0008-0000-0500-0000EF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1520" name="Text Box 17">
          <a:extLst>
            <a:ext uri="{FF2B5EF4-FFF2-40B4-BE49-F238E27FC236}">
              <a16:creationId xmlns="" xmlns:a16="http://schemas.microsoft.com/office/drawing/2014/main" id="{00000000-0008-0000-0500-0000F0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1521" name="Text Box 18">
          <a:extLst>
            <a:ext uri="{FF2B5EF4-FFF2-40B4-BE49-F238E27FC236}">
              <a16:creationId xmlns="" xmlns:a16="http://schemas.microsoft.com/office/drawing/2014/main" id="{00000000-0008-0000-0500-0000F1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1522" name="Text Box 19">
          <a:extLst>
            <a:ext uri="{FF2B5EF4-FFF2-40B4-BE49-F238E27FC236}">
              <a16:creationId xmlns="" xmlns:a16="http://schemas.microsoft.com/office/drawing/2014/main" id="{00000000-0008-0000-0500-0000F2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23</xdr:row>
      <xdr:rowOff>504825</xdr:rowOff>
    </xdr:from>
    <xdr:ext cx="95250" cy="444014"/>
    <xdr:sp macro="" textlink="">
      <xdr:nvSpPr>
        <xdr:cNvPr id="1524" name="Text Box 15">
          <a:extLst>
            <a:ext uri="{FF2B5EF4-FFF2-40B4-BE49-F238E27FC236}">
              <a16:creationId xmlns="" xmlns:a16="http://schemas.microsoft.com/office/drawing/2014/main" id="{00000000-0008-0000-0500-0000F4050000}"/>
            </a:ext>
          </a:extLst>
        </xdr:cNvPr>
        <xdr:cNvSpPr txBox="1">
          <a:spLocks noChangeArrowheads="1"/>
        </xdr:cNvSpPr>
      </xdr:nvSpPr>
      <xdr:spPr bwMode="auto">
        <a:xfrm>
          <a:off x="3706091" y="361517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525" name="Text Box 16">
          <a:extLst>
            <a:ext uri="{FF2B5EF4-FFF2-40B4-BE49-F238E27FC236}">
              <a16:creationId xmlns="" xmlns:a16="http://schemas.microsoft.com/office/drawing/2014/main" id="{00000000-0008-0000-0500-0000F5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526" name="Text Box 17">
          <a:extLst>
            <a:ext uri="{FF2B5EF4-FFF2-40B4-BE49-F238E27FC236}">
              <a16:creationId xmlns="" xmlns:a16="http://schemas.microsoft.com/office/drawing/2014/main" id="{00000000-0008-0000-0500-0000F6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527" name="Text Box 18">
          <a:extLst>
            <a:ext uri="{FF2B5EF4-FFF2-40B4-BE49-F238E27FC236}">
              <a16:creationId xmlns="" xmlns:a16="http://schemas.microsoft.com/office/drawing/2014/main" id="{00000000-0008-0000-0500-0000F7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528" name="Text Box 19">
          <a:extLst>
            <a:ext uri="{FF2B5EF4-FFF2-40B4-BE49-F238E27FC236}">
              <a16:creationId xmlns="" xmlns:a16="http://schemas.microsoft.com/office/drawing/2014/main" id="{00000000-0008-0000-0500-0000F8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1529" name="Text Box 15">
          <a:extLst>
            <a:ext uri="{FF2B5EF4-FFF2-40B4-BE49-F238E27FC236}">
              <a16:creationId xmlns="" xmlns:a16="http://schemas.microsoft.com/office/drawing/2014/main" id="{00000000-0008-0000-0500-0000F9050000}"/>
            </a:ext>
          </a:extLst>
        </xdr:cNvPr>
        <xdr:cNvSpPr txBox="1">
          <a:spLocks noChangeArrowheads="1"/>
        </xdr:cNvSpPr>
      </xdr:nvSpPr>
      <xdr:spPr bwMode="auto">
        <a:xfrm>
          <a:off x="3706091" y="379470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44331"/>
    <xdr:sp macro="" textlink="">
      <xdr:nvSpPr>
        <xdr:cNvPr id="1530" name="Text Box 15">
          <a:extLst>
            <a:ext uri="{FF2B5EF4-FFF2-40B4-BE49-F238E27FC236}">
              <a16:creationId xmlns="" xmlns:a16="http://schemas.microsoft.com/office/drawing/2014/main" id="{00000000-0008-0000-0500-0000FA050000}"/>
            </a:ext>
          </a:extLst>
        </xdr:cNvPr>
        <xdr:cNvSpPr txBox="1">
          <a:spLocks noChangeArrowheads="1"/>
        </xdr:cNvSpPr>
      </xdr:nvSpPr>
      <xdr:spPr bwMode="auto">
        <a:xfrm>
          <a:off x="3706091" y="3794702"/>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23</xdr:row>
      <xdr:rowOff>504825</xdr:rowOff>
    </xdr:from>
    <xdr:ext cx="95250" cy="442269"/>
    <xdr:sp macro="" textlink="">
      <xdr:nvSpPr>
        <xdr:cNvPr id="1531" name="Text Box 15">
          <a:extLst>
            <a:ext uri="{FF2B5EF4-FFF2-40B4-BE49-F238E27FC236}">
              <a16:creationId xmlns="" xmlns:a16="http://schemas.microsoft.com/office/drawing/2014/main" id="{00000000-0008-0000-0500-0000FB050000}"/>
            </a:ext>
          </a:extLst>
        </xdr:cNvPr>
        <xdr:cNvSpPr txBox="1">
          <a:spLocks noChangeArrowheads="1"/>
        </xdr:cNvSpPr>
      </xdr:nvSpPr>
      <xdr:spPr bwMode="auto">
        <a:xfrm>
          <a:off x="6768234" y="361517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532" name="Text Box 16">
          <a:extLst>
            <a:ext uri="{FF2B5EF4-FFF2-40B4-BE49-F238E27FC236}">
              <a16:creationId xmlns="" xmlns:a16="http://schemas.microsoft.com/office/drawing/2014/main" id="{00000000-0008-0000-0500-0000FC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533" name="Text Box 17">
          <a:extLst>
            <a:ext uri="{FF2B5EF4-FFF2-40B4-BE49-F238E27FC236}">
              <a16:creationId xmlns="" xmlns:a16="http://schemas.microsoft.com/office/drawing/2014/main" id="{00000000-0008-0000-0500-0000FD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534" name="Text Box 18">
          <a:extLst>
            <a:ext uri="{FF2B5EF4-FFF2-40B4-BE49-F238E27FC236}">
              <a16:creationId xmlns="" xmlns:a16="http://schemas.microsoft.com/office/drawing/2014/main" id="{00000000-0008-0000-0500-0000FE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504825</xdr:rowOff>
    </xdr:from>
    <xdr:ext cx="95250" cy="213632"/>
    <xdr:sp macro="" textlink="">
      <xdr:nvSpPr>
        <xdr:cNvPr id="1535" name="Text Box 15">
          <a:extLst>
            <a:ext uri="{FF2B5EF4-FFF2-40B4-BE49-F238E27FC236}">
              <a16:creationId xmlns="" xmlns:a16="http://schemas.microsoft.com/office/drawing/2014/main" id="{00000000-0008-0000-0500-0000FF050000}"/>
            </a:ext>
          </a:extLst>
        </xdr:cNvPr>
        <xdr:cNvSpPr txBox="1">
          <a:spLocks noChangeArrowheads="1"/>
        </xdr:cNvSpPr>
      </xdr:nvSpPr>
      <xdr:spPr bwMode="auto">
        <a:xfrm>
          <a:off x="6768234" y="379470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36" name="Text Box 16">
          <a:extLst>
            <a:ext uri="{FF2B5EF4-FFF2-40B4-BE49-F238E27FC236}">
              <a16:creationId xmlns="" xmlns:a16="http://schemas.microsoft.com/office/drawing/2014/main" id="{00000000-0008-0000-0500-000000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37" name="Text Box 17">
          <a:extLst>
            <a:ext uri="{FF2B5EF4-FFF2-40B4-BE49-F238E27FC236}">
              <a16:creationId xmlns="" xmlns:a16="http://schemas.microsoft.com/office/drawing/2014/main" id="{00000000-0008-0000-0500-000001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38" name="Text Box 18">
          <a:extLst>
            <a:ext uri="{FF2B5EF4-FFF2-40B4-BE49-F238E27FC236}">
              <a16:creationId xmlns="" xmlns:a16="http://schemas.microsoft.com/office/drawing/2014/main" id="{00000000-0008-0000-0500-000002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39" name="Text Box 19">
          <a:extLst>
            <a:ext uri="{FF2B5EF4-FFF2-40B4-BE49-F238E27FC236}">
              <a16:creationId xmlns="" xmlns:a16="http://schemas.microsoft.com/office/drawing/2014/main" id="{00000000-0008-0000-0500-000003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40" name="Text Box 16">
          <a:extLst>
            <a:ext uri="{FF2B5EF4-FFF2-40B4-BE49-F238E27FC236}">
              <a16:creationId xmlns="" xmlns:a16="http://schemas.microsoft.com/office/drawing/2014/main" id="{00000000-0008-0000-0500-000004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41" name="Text Box 17">
          <a:extLst>
            <a:ext uri="{FF2B5EF4-FFF2-40B4-BE49-F238E27FC236}">
              <a16:creationId xmlns="" xmlns:a16="http://schemas.microsoft.com/office/drawing/2014/main" id="{00000000-0008-0000-0500-000005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42" name="Text Box 18">
          <a:extLst>
            <a:ext uri="{FF2B5EF4-FFF2-40B4-BE49-F238E27FC236}">
              <a16:creationId xmlns="" xmlns:a16="http://schemas.microsoft.com/office/drawing/2014/main" id="{00000000-0008-0000-0500-000006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43" name="Text Box 19">
          <a:extLst>
            <a:ext uri="{FF2B5EF4-FFF2-40B4-BE49-F238E27FC236}">
              <a16:creationId xmlns="" xmlns:a16="http://schemas.microsoft.com/office/drawing/2014/main" id="{00000000-0008-0000-0500-000007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44" name="Text Box 16">
          <a:extLst>
            <a:ext uri="{FF2B5EF4-FFF2-40B4-BE49-F238E27FC236}">
              <a16:creationId xmlns="" xmlns:a16="http://schemas.microsoft.com/office/drawing/2014/main" id="{00000000-0008-0000-0500-000008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45" name="Text Box 17">
          <a:extLst>
            <a:ext uri="{FF2B5EF4-FFF2-40B4-BE49-F238E27FC236}">
              <a16:creationId xmlns="" xmlns:a16="http://schemas.microsoft.com/office/drawing/2014/main" id="{00000000-0008-0000-0500-000009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46" name="Text Box 18">
          <a:extLst>
            <a:ext uri="{FF2B5EF4-FFF2-40B4-BE49-F238E27FC236}">
              <a16:creationId xmlns="" xmlns:a16="http://schemas.microsoft.com/office/drawing/2014/main" id="{00000000-0008-0000-0500-00000A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47" name="Text Box 19">
          <a:extLst>
            <a:ext uri="{FF2B5EF4-FFF2-40B4-BE49-F238E27FC236}">
              <a16:creationId xmlns="" xmlns:a16="http://schemas.microsoft.com/office/drawing/2014/main" id="{00000000-0008-0000-0500-00000B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48" name="Text Box 16">
          <a:extLst>
            <a:ext uri="{FF2B5EF4-FFF2-40B4-BE49-F238E27FC236}">
              <a16:creationId xmlns="" xmlns:a16="http://schemas.microsoft.com/office/drawing/2014/main" id="{00000000-0008-0000-0500-00000C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49" name="Text Box 17">
          <a:extLst>
            <a:ext uri="{FF2B5EF4-FFF2-40B4-BE49-F238E27FC236}">
              <a16:creationId xmlns="" xmlns:a16="http://schemas.microsoft.com/office/drawing/2014/main" id="{00000000-0008-0000-0500-00000D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50" name="Text Box 18">
          <a:extLst>
            <a:ext uri="{FF2B5EF4-FFF2-40B4-BE49-F238E27FC236}">
              <a16:creationId xmlns="" xmlns:a16="http://schemas.microsoft.com/office/drawing/2014/main" id="{00000000-0008-0000-0500-00000E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51" name="Text Box 19">
          <a:extLst>
            <a:ext uri="{FF2B5EF4-FFF2-40B4-BE49-F238E27FC236}">
              <a16:creationId xmlns="" xmlns:a16="http://schemas.microsoft.com/office/drawing/2014/main" id="{00000000-0008-0000-0500-00000F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1552" name="Text Box 16">
          <a:extLst>
            <a:ext uri="{FF2B5EF4-FFF2-40B4-BE49-F238E27FC236}">
              <a16:creationId xmlns="" xmlns:a16="http://schemas.microsoft.com/office/drawing/2014/main" id="{00000000-0008-0000-0500-000010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1553" name="Text Box 17">
          <a:extLst>
            <a:ext uri="{FF2B5EF4-FFF2-40B4-BE49-F238E27FC236}">
              <a16:creationId xmlns="" xmlns:a16="http://schemas.microsoft.com/office/drawing/2014/main" id="{00000000-0008-0000-0500-000011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1554" name="Text Box 18">
          <a:extLst>
            <a:ext uri="{FF2B5EF4-FFF2-40B4-BE49-F238E27FC236}">
              <a16:creationId xmlns="" xmlns:a16="http://schemas.microsoft.com/office/drawing/2014/main" id="{00000000-0008-0000-0500-000012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1555" name="Text Box 19">
          <a:extLst>
            <a:ext uri="{FF2B5EF4-FFF2-40B4-BE49-F238E27FC236}">
              <a16:creationId xmlns="" xmlns:a16="http://schemas.microsoft.com/office/drawing/2014/main" id="{00000000-0008-0000-0500-000013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29</xdr:row>
      <xdr:rowOff>504825</xdr:rowOff>
    </xdr:from>
    <xdr:ext cx="95250" cy="444014"/>
    <xdr:sp macro="" textlink="">
      <xdr:nvSpPr>
        <xdr:cNvPr id="1556" name="Text Box 15">
          <a:extLst>
            <a:ext uri="{FF2B5EF4-FFF2-40B4-BE49-F238E27FC236}">
              <a16:creationId xmlns="" xmlns:a16="http://schemas.microsoft.com/office/drawing/2014/main" id="{00000000-0008-0000-0500-000014060000}"/>
            </a:ext>
          </a:extLst>
        </xdr:cNvPr>
        <xdr:cNvSpPr txBox="1">
          <a:spLocks noChangeArrowheads="1"/>
        </xdr:cNvSpPr>
      </xdr:nvSpPr>
      <xdr:spPr bwMode="auto">
        <a:xfrm>
          <a:off x="3706091" y="4146261"/>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57" name="Text Box 16">
          <a:extLst>
            <a:ext uri="{FF2B5EF4-FFF2-40B4-BE49-F238E27FC236}">
              <a16:creationId xmlns="" xmlns:a16="http://schemas.microsoft.com/office/drawing/2014/main" id="{00000000-0008-0000-0500-000015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58" name="Text Box 17">
          <a:extLst>
            <a:ext uri="{FF2B5EF4-FFF2-40B4-BE49-F238E27FC236}">
              <a16:creationId xmlns="" xmlns:a16="http://schemas.microsoft.com/office/drawing/2014/main" id="{00000000-0008-0000-0500-000016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59" name="Text Box 18">
          <a:extLst>
            <a:ext uri="{FF2B5EF4-FFF2-40B4-BE49-F238E27FC236}">
              <a16:creationId xmlns="" xmlns:a16="http://schemas.microsoft.com/office/drawing/2014/main" id="{00000000-0008-0000-0500-000017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60" name="Text Box 19">
          <a:extLst>
            <a:ext uri="{FF2B5EF4-FFF2-40B4-BE49-F238E27FC236}">
              <a16:creationId xmlns="" xmlns:a16="http://schemas.microsoft.com/office/drawing/2014/main" id="{00000000-0008-0000-0500-000018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29</xdr:row>
      <xdr:rowOff>504825</xdr:rowOff>
    </xdr:from>
    <xdr:ext cx="95250" cy="442269"/>
    <xdr:sp macro="" textlink="">
      <xdr:nvSpPr>
        <xdr:cNvPr id="1561" name="Text Box 15">
          <a:extLst>
            <a:ext uri="{FF2B5EF4-FFF2-40B4-BE49-F238E27FC236}">
              <a16:creationId xmlns="" xmlns:a16="http://schemas.microsoft.com/office/drawing/2014/main" id="{00000000-0008-0000-0500-000019060000}"/>
            </a:ext>
          </a:extLst>
        </xdr:cNvPr>
        <xdr:cNvSpPr txBox="1">
          <a:spLocks noChangeArrowheads="1"/>
        </xdr:cNvSpPr>
      </xdr:nvSpPr>
      <xdr:spPr bwMode="auto">
        <a:xfrm>
          <a:off x="6768234" y="41462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62" name="Text Box 16">
          <a:extLst>
            <a:ext uri="{FF2B5EF4-FFF2-40B4-BE49-F238E27FC236}">
              <a16:creationId xmlns="" xmlns:a16="http://schemas.microsoft.com/office/drawing/2014/main" id="{00000000-0008-0000-0500-00001A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63" name="Text Box 17">
          <a:extLst>
            <a:ext uri="{FF2B5EF4-FFF2-40B4-BE49-F238E27FC236}">
              <a16:creationId xmlns="" xmlns:a16="http://schemas.microsoft.com/office/drawing/2014/main" id="{00000000-0008-0000-0500-00001B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64" name="Text Box 18">
          <a:extLst>
            <a:ext uri="{FF2B5EF4-FFF2-40B4-BE49-F238E27FC236}">
              <a16:creationId xmlns="" xmlns:a16="http://schemas.microsoft.com/office/drawing/2014/main" id="{00000000-0008-0000-0500-00001C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65" name="Text Box 16">
          <a:extLst>
            <a:ext uri="{FF2B5EF4-FFF2-40B4-BE49-F238E27FC236}">
              <a16:creationId xmlns="" xmlns:a16="http://schemas.microsoft.com/office/drawing/2014/main" id="{00000000-0008-0000-0500-00001D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66" name="Text Box 17">
          <a:extLst>
            <a:ext uri="{FF2B5EF4-FFF2-40B4-BE49-F238E27FC236}">
              <a16:creationId xmlns="" xmlns:a16="http://schemas.microsoft.com/office/drawing/2014/main" id="{00000000-0008-0000-0500-00001E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67" name="Text Box 18">
          <a:extLst>
            <a:ext uri="{FF2B5EF4-FFF2-40B4-BE49-F238E27FC236}">
              <a16:creationId xmlns="" xmlns:a16="http://schemas.microsoft.com/office/drawing/2014/main" id="{00000000-0008-0000-0500-00001F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68" name="Text Box 19">
          <a:extLst>
            <a:ext uri="{FF2B5EF4-FFF2-40B4-BE49-F238E27FC236}">
              <a16:creationId xmlns="" xmlns:a16="http://schemas.microsoft.com/office/drawing/2014/main" id="{00000000-0008-0000-0500-000020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69" name="Text Box 16">
          <a:extLst>
            <a:ext uri="{FF2B5EF4-FFF2-40B4-BE49-F238E27FC236}">
              <a16:creationId xmlns="" xmlns:a16="http://schemas.microsoft.com/office/drawing/2014/main" id="{00000000-0008-0000-0500-000021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70" name="Text Box 17">
          <a:extLst>
            <a:ext uri="{FF2B5EF4-FFF2-40B4-BE49-F238E27FC236}">
              <a16:creationId xmlns="" xmlns:a16="http://schemas.microsoft.com/office/drawing/2014/main" id="{00000000-0008-0000-0500-000022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71" name="Text Box 18">
          <a:extLst>
            <a:ext uri="{FF2B5EF4-FFF2-40B4-BE49-F238E27FC236}">
              <a16:creationId xmlns="" xmlns:a16="http://schemas.microsoft.com/office/drawing/2014/main" id="{00000000-0008-0000-0500-000023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72" name="Text Box 19">
          <a:extLst>
            <a:ext uri="{FF2B5EF4-FFF2-40B4-BE49-F238E27FC236}">
              <a16:creationId xmlns="" xmlns:a16="http://schemas.microsoft.com/office/drawing/2014/main" id="{00000000-0008-0000-0500-000024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8496"/>
    <xdr:sp macro="" textlink="">
      <xdr:nvSpPr>
        <xdr:cNvPr id="1573" name="Text Box 15">
          <a:extLst>
            <a:ext uri="{FF2B5EF4-FFF2-40B4-BE49-F238E27FC236}">
              <a16:creationId xmlns="" xmlns:a16="http://schemas.microsoft.com/office/drawing/2014/main" id="{00000000-0008-0000-0500-000025060000}"/>
            </a:ext>
          </a:extLst>
        </xdr:cNvPr>
        <xdr:cNvSpPr txBox="1">
          <a:spLocks noChangeArrowheads="1"/>
        </xdr:cNvSpPr>
      </xdr:nvSpPr>
      <xdr:spPr bwMode="auto">
        <a:xfrm>
          <a:off x="3706091" y="4325793"/>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442269"/>
    <xdr:sp macro="" textlink="">
      <xdr:nvSpPr>
        <xdr:cNvPr id="1574" name="Text Box 15">
          <a:extLst>
            <a:ext uri="{FF2B5EF4-FFF2-40B4-BE49-F238E27FC236}">
              <a16:creationId xmlns="" xmlns:a16="http://schemas.microsoft.com/office/drawing/2014/main" id="{00000000-0008-0000-0500-000026060000}"/>
            </a:ext>
          </a:extLst>
        </xdr:cNvPr>
        <xdr:cNvSpPr txBox="1">
          <a:spLocks noChangeArrowheads="1"/>
        </xdr:cNvSpPr>
      </xdr:nvSpPr>
      <xdr:spPr bwMode="auto">
        <a:xfrm>
          <a:off x="6768234" y="4325793"/>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1576" name="Text Box 15">
          <a:extLst>
            <a:ext uri="{FF2B5EF4-FFF2-40B4-BE49-F238E27FC236}">
              <a16:creationId xmlns="" xmlns:a16="http://schemas.microsoft.com/office/drawing/2014/main" id="{00000000-0008-0000-0500-000028060000}"/>
            </a:ext>
          </a:extLst>
        </xdr:cNvPr>
        <xdr:cNvSpPr txBox="1">
          <a:spLocks noChangeArrowheads="1"/>
        </xdr:cNvSpPr>
      </xdr:nvSpPr>
      <xdr:spPr bwMode="auto">
        <a:xfrm>
          <a:off x="3706091" y="43257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4331"/>
    <xdr:sp macro="" textlink="">
      <xdr:nvSpPr>
        <xdr:cNvPr id="1577" name="Text Box 15">
          <a:extLst>
            <a:ext uri="{FF2B5EF4-FFF2-40B4-BE49-F238E27FC236}">
              <a16:creationId xmlns="" xmlns:a16="http://schemas.microsoft.com/office/drawing/2014/main" id="{00000000-0008-0000-0500-000029060000}"/>
            </a:ext>
          </a:extLst>
        </xdr:cNvPr>
        <xdr:cNvSpPr txBox="1">
          <a:spLocks noChangeArrowheads="1"/>
        </xdr:cNvSpPr>
      </xdr:nvSpPr>
      <xdr:spPr bwMode="auto">
        <a:xfrm>
          <a:off x="3706091" y="4325793"/>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213632"/>
    <xdr:sp macro="" textlink="">
      <xdr:nvSpPr>
        <xdr:cNvPr id="1578" name="Text Box 15">
          <a:extLst>
            <a:ext uri="{FF2B5EF4-FFF2-40B4-BE49-F238E27FC236}">
              <a16:creationId xmlns="" xmlns:a16="http://schemas.microsoft.com/office/drawing/2014/main" id="{00000000-0008-0000-0500-00002A060000}"/>
            </a:ext>
          </a:extLst>
        </xdr:cNvPr>
        <xdr:cNvSpPr txBox="1">
          <a:spLocks noChangeArrowheads="1"/>
        </xdr:cNvSpPr>
      </xdr:nvSpPr>
      <xdr:spPr bwMode="auto">
        <a:xfrm>
          <a:off x="6768234" y="43257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79" name="Text Box 16">
          <a:extLst>
            <a:ext uri="{FF2B5EF4-FFF2-40B4-BE49-F238E27FC236}">
              <a16:creationId xmlns="" xmlns:a16="http://schemas.microsoft.com/office/drawing/2014/main" id="{00000000-0008-0000-0500-00002B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80" name="Text Box 17">
          <a:extLst>
            <a:ext uri="{FF2B5EF4-FFF2-40B4-BE49-F238E27FC236}">
              <a16:creationId xmlns="" xmlns:a16="http://schemas.microsoft.com/office/drawing/2014/main" id="{00000000-0008-0000-0500-00002C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81" name="Text Box 18">
          <a:extLst>
            <a:ext uri="{FF2B5EF4-FFF2-40B4-BE49-F238E27FC236}">
              <a16:creationId xmlns="" xmlns:a16="http://schemas.microsoft.com/office/drawing/2014/main" id="{00000000-0008-0000-0500-00002D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82" name="Text Box 19">
          <a:extLst>
            <a:ext uri="{FF2B5EF4-FFF2-40B4-BE49-F238E27FC236}">
              <a16:creationId xmlns="" xmlns:a16="http://schemas.microsoft.com/office/drawing/2014/main" id="{00000000-0008-0000-0500-00002E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83" name="Text Box 16">
          <a:extLst>
            <a:ext uri="{FF2B5EF4-FFF2-40B4-BE49-F238E27FC236}">
              <a16:creationId xmlns="" xmlns:a16="http://schemas.microsoft.com/office/drawing/2014/main" id="{00000000-0008-0000-0500-00002F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84" name="Text Box 17">
          <a:extLst>
            <a:ext uri="{FF2B5EF4-FFF2-40B4-BE49-F238E27FC236}">
              <a16:creationId xmlns="" xmlns:a16="http://schemas.microsoft.com/office/drawing/2014/main" id="{00000000-0008-0000-0500-000030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85" name="Text Box 18">
          <a:extLst>
            <a:ext uri="{FF2B5EF4-FFF2-40B4-BE49-F238E27FC236}">
              <a16:creationId xmlns="" xmlns:a16="http://schemas.microsoft.com/office/drawing/2014/main" id="{00000000-0008-0000-0500-000031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86" name="Text Box 19">
          <a:extLst>
            <a:ext uri="{FF2B5EF4-FFF2-40B4-BE49-F238E27FC236}">
              <a16:creationId xmlns="" xmlns:a16="http://schemas.microsoft.com/office/drawing/2014/main" id="{00000000-0008-0000-0500-000032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1587" name="Text Box 16">
          <a:extLst>
            <a:ext uri="{FF2B5EF4-FFF2-40B4-BE49-F238E27FC236}">
              <a16:creationId xmlns="" xmlns:a16="http://schemas.microsoft.com/office/drawing/2014/main" id="{00000000-0008-0000-0500-000033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1588" name="Text Box 17">
          <a:extLst>
            <a:ext uri="{FF2B5EF4-FFF2-40B4-BE49-F238E27FC236}">
              <a16:creationId xmlns="" xmlns:a16="http://schemas.microsoft.com/office/drawing/2014/main" id="{00000000-0008-0000-0500-000034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1589" name="Text Box 18">
          <a:extLst>
            <a:ext uri="{FF2B5EF4-FFF2-40B4-BE49-F238E27FC236}">
              <a16:creationId xmlns="" xmlns:a16="http://schemas.microsoft.com/office/drawing/2014/main" id="{00000000-0008-0000-0500-000035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1590" name="Text Box 19">
          <a:extLst>
            <a:ext uri="{FF2B5EF4-FFF2-40B4-BE49-F238E27FC236}">
              <a16:creationId xmlns="" xmlns:a16="http://schemas.microsoft.com/office/drawing/2014/main" id="{00000000-0008-0000-0500-000036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91" name="Text Box 16">
          <a:extLst>
            <a:ext uri="{FF2B5EF4-FFF2-40B4-BE49-F238E27FC236}">
              <a16:creationId xmlns="" xmlns:a16="http://schemas.microsoft.com/office/drawing/2014/main" id="{00000000-0008-0000-0500-000037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92" name="Text Box 17">
          <a:extLst>
            <a:ext uri="{FF2B5EF4-FFF2-40B4-BE49-F238E27FC236}">
              <a16:creationId xmlns="" xmlns:a16="http://schemas.microsoft.com/office/drawing/2014/main" id="{00000000-0008-0000-0500-000038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93" name="Text Box 18">
          <a:extLst>
            <a:ext uri="{FF2B5EF4-FFF2-40B4-BE49-F238E27FC236}">
              <a16:creationId xmlns="" xmlns:a16="http://schemas.microsoft.com/office/drawing/2014/main" id="{00000000-0008-0000-0500-000039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94" name="Text Box 19">
          <a:extLst>
            <a:ext uri="{FF2B5EF4-FFF2-40B4-BE49-F238E27FC236}">
              <a16:creationId xmlns="" xmlns:a16="http://schemas.microsoft.com/office/drawing/2014/main" id="{00000000-0008-0000-0500-00003A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95" name="Text Box 16">
          <a:extLst>
            <a:ext uri="{FF2B5EF4-FFF2-40B4-BE49-F238E27FC236}">
              <a16:creationId xmlns="" xmlns:a16="http://schemas.microsoft.com/office/drawing/2014/main" id="{00000000-0008-0000-0500-00003B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96" name="Text Box 17">
          <a:extLst>
            <a:ext uri="{FF2B5EF4-FFF2-40B4-BE49-F238E27FC236}">
              <a16:creationId xmlns="" xmlns:a16="http://schemas.microsoft.com/office/drawing/2014/main" id="{00000000-0008-0000-0500-00003C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97" name="Text Box 18">
          <a:extLst>
            <a:ext uri="{FF2B5EF4-FFF2-40B4-BE49-F238E27FC236}">
              <a16:creationId xmlns="" xmlns:a16="http://schemas.microsoft.com/office/drawing/2014/main" id="{00000000-0008-0000-0500-00003D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98" name="Text Box 16">
          <a:extLst>
            <a:ext uri="{FF2B5EF4-FFF2-40B4-BE49-F238E27FC236}">
              <a16:creationId xmlns="" xmlns:a16="http://schemas.microsoft.com/office/drawing/2014/main" id="{00000000-0008-0000-0500-00003E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99" name="Text Box 17">
          <a:extLst>
            <a:ext uri="{FF2B5EF4-FFF2-40B4-BE49-F238E27FC236}">
              <a16:creationId xmlns="" xmlns:a16="http://schemas.microsoft.com/office/drawing/2014/main" id="{00000000-0008-0000-0500-00003F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600" name="Text Box 18">
          <a:extLst>
            <a:ext uri="{FF2B5EF4-FFF2-40B4-BE49-F238E27FC236}">
              <a16:creationId xmlns="" xmlns:a16="http://schemas.microsoft.com/office/drawing/2014/main" id="{00000000-0008-0000-0500-000040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601" name="Text Box 19">
          <a:extLst>
            <a:ext uri="{FF2B5EF4-FFF2-40B4-BE49-F238E27FC236}">
              <a16:creationId xmlns="" xmlns:a16="http://schemas.microsoft.com/office/drawing/2014/main" id="{00000000-0008-0000-0500-000041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602" name="Text Box 16">
          <a:extLst>
            <a:ext uri="{FF2B5EF4-FFF2-40B4-BE49-F238E27FC236}">
              <a16:creationId xmlns="" xmlns:a16="http://schemas.microsoft.com/office/drawing/2014/main" id="{00000000-0008-0000-0500-000042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603" name="Text Box 17">
          <a:extLst>
            <a:ext uri="{FF2B5EF4-FFF2-40B4-BE49-F238E27FC236}">
              <a16:creationId xmlns="" xmlns:a16="http://schemas.microsoft.com/office/drawing/2014/main" id="{00000000-0008-0000-0500-000043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604" name="Text Box 18">
          <a:extLst>
            <a:ext uri="{FF2B5EF4-FFF2-40B4-BE49-F238E27FC236}">
              <a16:creationId xmlns="" xmlns:a16="http://schemas.microsoft.com/office/drawing/2014/main" id="{00000000-0008-0000-0500-000044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605" name="Text Box 19">
          <a:extLst>
            <a:ext uri="{FF2B5EF4-FFF2-40B4-BE49-F238E27FC236}">
              <a16:creationId xmlns="" xmlns:a16="http://schemas.microsoft.com/office/drawing/2014/main" id="{00000000-0008-0000-0500-000045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606" name="Text Box 16">
          <a:extLst>
            <a:ext uri="{FF2B5EF4-FFF2-40B4-BE49-F238E27FC236}">
              <a16:creationId xmlns="" xmlns:a16="http://schemas.microsoft.com/office/drawing/2014/main" id="{00000000-0008-0000-0500-000046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607" name="Text Box 17">
          <a:extLst>
            <a:ext uri="{FF2B5EF4-FFF2-40B4-BE49-F238E27FC236}">
              <a16:creationId xmlns="" xmlns:a16="http://schemas.microsoft.com/office/drawing/2014/main" id="{00000000-0008-0000-0500-000047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608" name="Text Box 18">
          <a:extLst>
            <a:ext uri="{FF2B5EF4-FFF2-40B4-BE49-F238E27FC236}">
              <a16:creationId xmlns="" xmlns:a16="http://schemas.microsoft.com/office/drawing/2014/main" id="{00000000-0008-0000-0500-000048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609" name="Text Box 19">
          <a:extLst>
            <a:ext uri="{FF2B5EF4-FFF2-40B4-BE49-F238E27FC236}">
              <a16:creationId xmlns="" xmlns:a16="http://schemas.microsoft.com/office/drawing/2014/main" id="{00000000-0008-0000-0500-000049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61691"/>
    <xdr:sp macro="" textlink="">
      <xdr:nvSpPr>
        <xdr:cNvPr id="1610" name="Text Box 15">
          <a:extLst>
            <a:ext uri="{FF2B5EF4-FFF2-40B4-BE49-F238E27FC236}">
              <a16:creationId xmlns="" xmlns:a16="http://schemas.microsoft.com/office/drawing/2014/main" id="{00000000-0008-0000-0500-00004A060000}"/>
            </a:ext>
          </a:extLst>
        </xdr:cNvPr>
        <xdr:cNvSpPr txBox="1">
          <a:spLocks noChangeArrowheads="1"/>
        </xdr:cNvSpPr>
      </xdr:nvSpPr>
      <xdr:spPr bwMode="auto">
        <a:xfrm>
          <a:off x="3710214" y="380047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611" name="Text Box 16">
          <a:extLst>
            <a:ext uri="{FF2B5EF4-FFF2-40B4-BE49-F238E27FC236}">
              <a16:creationId xmlns="" xmlns:a16="http://schemas.microsoft.com/office/drawing/2014/main" id="{00000000-0008-0000-0500-00004B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612" name="Text Box 17">
          <a:extLst>
            <a:ext uri="{FF2B5EF4-FFF2-40B4-BE49-F238E27FC236}">
              <a16:creationId xmlns="" xmlns:a16="http://schemas.microsoft.com/office/drawing/2014/main" id="{00000000-0008-0000-0500-00004C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613" name="Text Box 18">
          <a:extLst>
            <a:ext uri="{FF2B5EF4-FFF2-40B4-BE49-F238E27FC236}">
              <a16:creationId xmlns="" xmlns:a16="http://schemas.microsoft.com/office/drawing/2014/main" id="{00000000-0008-0000-0500-00004D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614" name="Text Box 19">
          <a:extLst>
            <a:ext uri="{FF2B5EF4-FFF2-40B4-BE49-F238E27FC236}">
              <a16:creationId xmlns="" xmlns:a16="http://schemas.microsoft.com/office/drawing/2014/main" id="{00000000-0008-0000-0500-00004E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504825</xdr:rowOff>
    </xdr:from>
    <xdr:ext cx="95250" cy="442269"/>
    <xdr:sp macro="" textlink="">
      <xdr:nvSpPr>
        <xdr:cNvPr id="1615" name="Text Box 15">
          <a:extLst>
            <a:ext uri="{FF2B5EF4-FFF2-40B4-BE49-F238E27FC236}">
              <a16:creationId xmlns="" xmlns:a16="http://schemas.microsoft.com/office/drawing/2014/main" id="{00000000-0008-0000-0500-00004F060000}"/>
            </a:ext>
          </a:extLst>
        </xdr:cNvPr>
        <xdr:cNvSpPr txBox="1">
          <a:spLocks noChangeArrowheads="1"/>
        </xdr:cNvSpPr>
      </xdr:nvSpPr>
      <xdr:spPr bwMode="auto">
        <a:xfrm>
          <a:off x="6555468" y="38004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1616" name="Text Box 16">
          <a:extLst>
            <a:ext uri="{FF2B5EF4-FFF2-40B4-BE49-F238E27FC236}">
              <a16:creationId xmlns="" xmlns:a16="http://schemas.microsoft.com/office/drawing/2014/main" id="{00000000-0008-0000-0500-000050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1617" name="Text Box 17">
          <a:extLst>
            <a:ext uri="{FF2B5EF4-FFF2-40B4-BE49-F238E27FC236}">
              <a16:creationId xmlns="" xmlns:a16="http://schemas.microsoft.com/office/drawing/2014/main" id="{00000000-0008-0000-0500-000051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1618" name="Text Box 18">
          <a:extLst>
            <a:ext uri="{FF2B5EF4-FFF2-40B4-BE49-F238E27FC236}">
              <a16:creationId xmlns="" xmlns:a16="http://schemas.microsoft.com/office/drawing/2014/main" id="{00000000-0008-0000-0500-000052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1619" name="Text Box 19">
          <a:extLst>
            <a:ext uri="{FF2B5EF4-FFF2-40B4-BE49-F238E27FC236}">
              <a16:creationId xmlns="" xmlns:a16="http://schemas.microsoft.com/office/drawing/2014/main" id="{00000000-0008-0000-0500-000053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41</xdr:row>
      <xdr:rowOff>504825</xdr:rowOff>
    </xdr:from>
    <xdr:ext cx="95250" cy="444014"/>
    <xdr:sp macro="" textlink="">
      <xdr:nvSpPr>
        <xdr:cNvPr id="1621" name="Text Box 15">
          <a:extLst>
            <a:ext uri="{FF2B5EF4-FFF2-40B4-BE49-F238E27FC236}">
              <a16:creationId xmlns="" xmlns:a16="http://schemas.microsoft.com/office/drawing/2014/main" id="{00000000-0008-0000-0500-000055060000}"/>
            </a:ext>
          </a:extLst>
        </xdr:cNvPr>
        <xdr:cNvSpPr txBox="1">
          <a:spLocks noChangeArrowheads="1"/>
        </xdr:cNvSpPr>
      </xdr:nvSpPr>
      <xdr:spPr bwMode="auto">
        <a:xfrm>
          <a:off x="3710214" y="3612696"/>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622" name="Text Box 16">
          <a:extLst>
            <a:ext uri="{FF2B5EF4-FFF2-40B4-BE49-F238E27FC236}">
              <a16:creationId xmlns="" xmlns:a16="http://schemas.microsoft.com/office/drawing/2014/main" id="{00000000-0008-0000-0500-000056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623" name="Text Box 17">
          <a:extLst>
            <a:ext uri="{FF2B5EF4-FFF2-40B4-BE49-F238E27FC236}">
              <a16:creationId xmlns="" xmlns:a16="http://schemas.microsoft.com/office/drawing/2014/main" id="{00000000-0008-0000-0500-000057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624" name="Text Box 18">
          <a:extLst>
            <a:ext uri="{FF2B5EF4-FFF2-40B4-BE49-F238E27FC236}">
              <a16:creationId xmlns="" xmlns:a16="http://schemas.microsoft.com/office/drawing/2014/main" id="{00000000-0008-0000-0500-000058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625" name="Text Box 19">
          <a:extLst>
            <a:ext uri="{FF2B5EF4-FFF2-40B4-BE49-F238E27FC236}">
              <a16:creationId xmlns="" xmlns:a16="http://schemas.microsoft.com/office/drawing/2014/main" id="{00000000-0008-0000-0500-000059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1626" name="Text Box 15">
          <a:extLst>
            <a:ext uri="{FF2B5EF4-FFF2-40B4-BE49-F238E27FC236}">
              <a16:creationId xmlns="" xmlns:a16="http://schemas.microsoft.com/office/drawing/2014/main" id="{00000000-0008-0000-0500-00005A060000}"/>
            </a:ext>
          </a:extLst>
        </xdr:cNvPr>
        <xdr:cNvSpPr txBox="1">
          <a:spLocks noChangeArrowheads="1"/>
        </xdr:cNvSpPr>
      </xdr:nvSpPr>
      <xdr:spPr bwMode="auto">
        <a:xfrm>
          <a:off x="3710214"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4331"/>
    <xdr:sp macro="" textlink="">
      <xdr:nvSpPr>
        <xdr:cNvPr id="1627" name="Text Box 15">
          <a:extLst>
            <a:ext uri="{FF2B5EF4-FFF2-40B4-BE49-F238E27FC236}">
              <a16:creationId xmlns="" xmlns:a16="http://schemas.microsoft.com/office/drawing/2014/main" id="{00000000-0008-0000-0500-00005B060000}"/>
            </a:ext>
          </a:extLst>
        </xdr:cNvPr>
        <xdr:cNvSpPr txBox="1">
          <a:spLocks noChangeArrowheads="1"/>
        </xdr:cNvSpPr>
      </xdr:nvSpPr>
      <xdr:spPr bwMode="auto">
        <a:xfrm>
          <a:off x="3710214" y="38004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41</xdr:row>
      <xdr:rowOff>504825</xdr:rowOff>
    </xdr:from>
    <xdr:ext cx="95250" cy="442269"/>
    <xdr:sp macro="" textlink="">
      <xdr:nvSpPr>
        <xdr:cNvPr id="1628" name="Text Box 15">
          <a:extLst>
            <a:ext uri="{FF2B5EF4-FFF2-40B4-BE49-F238E27FC236}">
              <a16:creationId xmlns="" xmlns:a16="http://schemas.microsoft.com/office/drawing/2014/main" id="{00000000-0008-0000-0500-00005C060000}"/>
            </a:ext>
          </a:extLst>
        </xdr:cNvPr>
        <xdr:cNvSpPr txBox="1">
          <a:spLocks noChangeArrowheads="1"/>
        </xdr:cNvSpPr>
      </xdr:nvSpPr>
      <xdr:spPr bwMode="auto">
        <a:xfrm>
          <a:off x="6555468" y="3612696"/>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629" name="Text Box 16">
          <a:extLst>
            <a:ext uri="{FF2B5EF4-FFF2-40B4-BE49-F238E27FC236}">
              <a16:creationId xmlns="" xmlns:a16="http://schemas.microsoft.com/office/drawing/2014/main" id="{00000000-0008-0000-0500-00005D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630" name="Text Box 17">
          <a:extLst>
            <a:ext uri="{FF2B5EF4-FFF2-40B4-BE49-F238E27FC236}">
              <a16:creationId xmlns="" xmlns:a16="http://schemas.microsoft.com/office/drawing/2014/main" id="{00000000-0008-0000-0500-00005E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631" name="Text Box 18">
          <a:extLst>
            <a:ext uri="{FF2B5EF4-FFF2-40B4-BE49-F238E27FC236}">
              <a16:creationId xmlns="" xmlns:a16="http://schemas.microsoft.com/office/drawing/2014/main" id="{00000000-0008-0000-0500-00005F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504825</xdr:rowOff>
    </xdr:from>
    <xdr:ext cx="95250" cy="213632"/>
    <xdr:sp macro="" textlink="">
      <xdr:nvSpPr>
        <xdr:cNvPr id="1632" name="Text Box 15">
          <a:extLst>
            <a:ext uri="{FF2B5EF4-FFF2-40B4-BE49-F238E27FC236}">
              <a16:creationId xmlns="" xmlns:a16="http://schemas.microsoft.com/office/drawing/2014/main" id="{00000000-0008-0000-0500-000060060000}"/>
            </a:ext>
          </a:extLst>
        </xdr:cNvPr>
        <xdr:cNvSpPr txBox="1">
          <a:spLocks noChangeArrowheads="1"/>
        </xdr:cNvSpPr>
      </xdr:nvSpPr>
      <xdr:spPr bwMode="auto">
        <a:xfrm>
          <a:off x="6555468"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33" name="Text Box 16">
          <a:extLst>
            <a:ext uri="{FF2B5EF4-FFF2-40B4-BE49-F238E27FC236}">
              <a16:creationId xmlns="" xmlns:a16="http://schemas.microsoft.com/office/drawing/2014/main" id="{00000000-0008-0000-0500-000061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34" name="Text Box 17">
          <a:extLst>
            <a:ext uri="{FF2B5EF4-FFF2-40B4-BE49-F238E27FC236}">
              <a16:creationId xmlns="" xmlns:a16="http://schemas.microsoft.com/office/drawing/2014/main" id="{00000000-0008-0000-0500-000062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35" name="Text Box 18">
          <a:extLst>
            <a:ext uri="{FF2B5EF4-FFF2-40B4-BE49-F238E27FC236}">
              <a16:creationId xmlns="" xmlns:a16="http://schemas.microsoft.com/office/drawing/2014/main" id="{00000000-0008-0000-0500-000063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36" name="Text Box 19">
          <a:extLst>
            <a:ext uri="{FF2B5EF4-FFF2-40B4-BE49-F238E27FC236}">
              <a16:creationId xmlns="" xmlns:a16="http://schemas.microsoft.com/office/drawing/2014/main" id="{00000000-0008-0000-0500-000064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37" name="Text Box 16">
          <a:extLst>
            <a:ext uri="{FF2B5EF4-FFF2-40B4-BE49-F238E27FC236}">
              <a16:creationId xmlns="" xmlns:a16="http://schemas.microsoft.com/office/drawing/2014/main" id="{00000000-0008-0000-0500-000065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38" name="Text Box 17">
          <a:extLst>
            <a:ext uri="{FF2B5EF4-FFF2-40B4-BE49-F238E27FC236}">
              <a16:creationId xmlns="" xmlns:a16="http://schemas.microsoft.com/office/drawing/2014/main" id="{00000000-0008-0000-0500-000066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39" name="Text Box 18">
          <a:extLst>
            <a:ext uri="{FF2B5EF4-FFF2-40B4-BE49-F238E27FC236}">
              <a16:creationId xmlns="" xmlns:a16="http://schemas.microsoft.com/office/drawing/2014/main" id="{00000000-0008-0000-0500-000067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40" name="Text Box 19">
          <a:extLst>
            <a:ext uri="{FF2B5EF4-FFF2-40B4-BE49-F238E27FC236}">
              <a16:creationId xmlns="" xmlns:a16="http://schemas.microsoft.com/office/drawing/2014/main" id="{00000000-0008-0000-0500-000068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41" name="Text Box 16">
          <a:extLst>
            <a:ext uri="{FF2B5EF4-FFF2-40B4-BE49-F238E27FC236}">
              <a16:creationId xmlns="" xmlns:a16="http://schemas.microsoft.com/office/drawing/2014/main" id="{00000000-0008-0000-0500-000069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42" name="Text Box 17">
          <a:extLst>
            <a:ext uri="{FF2B5EF4-FFF2-40B4-BE49-F238E27FC236}">
              <a16:creationId xmlns="" xmlns:a16="http://schemas.microsoft.com/office/drawing/2014/main" id="{00000000-0008-0000-0500-00006A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43" name="Text Box 18">
          <a:extLst>
            <a:ext uri="{FF2B5EF4-FFF2-40B4-BE49-F238E27FC236}">
              <a16:creationId xmlns="" xmlns:a16="http://schemas.microsoft.com/office/drawing/2014/main" id="{00000000-0008-0000-0500-00006B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44" name="Text Box 19">
          <a:extLst>
            <a:ext uri="{FF2B5EF4-FFF2-40B4-BE49-F238E27FC236}">
              <a16:creationId xmlns="" xmlns:a16="http://schemas.microsoft.com/office/drawing/2014/main" id="{00000000-0008-0000-0500-00006C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45" name="Text Box 16">
          <a:extLst>
            <a:ext uri="{FF2B5EF4-FFF2-40B4-BE49-F238E27FC236}">
              <a16:creationId xmlns="" xmlns:a16="http://schemas.microsoft.com/office/drawing/2014/main" id="{00000000-0008-0000-0500-00006D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46" name="Text Box 17">
          <a:extLst>
            <a:ext uri="{FF2B5EF4-FFF2-40B4-BE49-F238E27FC236}">
              <a16:creationId xmlns="" xmlns:a16="http://schemas.microsoft.com/office/drawing/2014/main" id="{00000000-0008-0000-0500-00006E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47" name="Text Box 18">
          <a:extLst>
            <a:ext uri="{FF2B5EF4-FFF2-40B4-BE49-F238E27FC236}">
              <a16:creationId xmlns="" xmlns:a16="http://schemas.microsoft.com/office/drawing/2014/main" id="{00000000-0008-0000-0500-00006F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48" name="Text Box 19">
          <a:extLst>
            <a:ext uri="{FF2B5EF4-FFF2-40B4-BE49-F238E27FC236}">
              <a16:creationId xmlns="" xmlns:a16="http://schemas.microsoft.com/office/drawing/2014/main" id="{00000000-0008-0000-0500-000070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1649" name="Text Box 16">
          <a:extLst>
            <a:ext uri="{FF2B5EF4-FFF2-40B4-BE49-F238E27FC236}">
              <a16:creationId xmlns="" xmlns:a16="http://schemas.microsoft.com/office/drawing/2014/main" id="{00000000-0008-0000-0500-000071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1650" name="Text Box 17">
          <a:extLst>
            <a:ext uri="{FF2B5EF4-FFF2-40B4-BE49-F238E27FC236}">
              <a16:creationId xmlns="" xmlns:a16="http://schemas.microsoft.com/office/drawing/2014/main" id="{00000000-0008-0000-0500-000072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1651" name="Text Box 18">
          <a:extLst>
            <a:ext uri="{FF2B5EF4-FFF2-40B4-BE49-F238E27FC236}">
              <a16:creationId xmlns="" xmlns:a16="http://schemas.microsoft.com/office/drawing/2014/main" id="{00000000-0008-0000-0500-000073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1652" name="Text Box 19">
          <a:extLst>
            <a:ext uri="{FF2B5EF4-FFF2-40B4-BE49-F238E27FC236}">
              <a16:creationId xmlns="" xmlns:a16="http://schemas.microsoft.com/office/drawing/2014/main" id="{00000000-0008-0000-0500-000074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504825</xdr:rowOff>
    </xdr:from>
    <xdr:ext cx="95250" cy="444014"/>
    <xdr:sp macro="" textlink="">
      <xdr:nvSpPr>
        <xdr:cNvPr id="1653" name="Text Box 15">
          <a:extLst>
            <a:ext uri="{FF2B5EF4-FFF2-40B4-BE49-F238E27FC236}">
              <a16:creationId xmlns="" xmlns:a16="http://schemas.microsoft.com/office/drawing/2014/main" id="{00000000-0008-0000-0500-000075060000}"/>
            </a:ext>
          </a:extLst>
        </xdr:cNvPr>
        <xdr:cNvSpPr txBox="1">
          <a:spLocks noChangeArrowheads="1"/>
        </xdr:cNvSpPr>
      </xdr:nvSpPr>
      <xdr:spPr bwMode="auto">
        <a:xfrm>
          <a:off x="3710214" y="415698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54" name="Text Box 16">
          <a:extLst>
            <a:ext uri="{FF2B5EF4-FFF2-40B4-BE49-F238E27FC236}">
              <a16:creationId xmlns="" xmlns:a16="http://schemas.microsoft.com/office/drawing/2014/main" id="{00000000-0008-0000-0500-000076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55" name="Text Box 17">
          <a:extLst>
            <a:ext uri="{FF2B5EF4-FFF2-40B4-BE49-F238E27FC236}">
              <a16:creationId xmlns="" xmlns:a16="http://schemas.microsoft.com/office/drawing/2014/main" id="{00000000-0008-0000-0500-000077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56" name="Text Box 18">
          <a:extLst>
            <a:ext uri="{FF2B5EF4-FFF2-40B4-BE49-F238E27FC236}">
              <a16:creationId xmlns="" xmlns:a16="http://schemas.microsoft.com/office/drawing/2014/main" id="{00000000-0008-0000-0500-000078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57" name="Text Box 19">
          <a:extLst>
            <a:ext uri="{FF2B5EF4-FFF2-40B4-BE49-F238E27FC236}">
              <a16:creationId xmlns="" xmlns:a16="http://schemas.microsoft.com/office/drawing/2014/main" id="{00000000-0008-0000-0500-000079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47</xdr:row>
      <xdr:rowOff>504825</xdr:rowOff>
    </xdr:from>
    <xdr:ext cx="95250" cy="442269"/>
    <xdr:sp macro="" textlink="">
      <xdr:nvSpPr>
        <xdr:cNvPr id="1658" name="Text Box 15">
          <a:extLst>
            <a:ext uri="{FF2B5EF4-FFF2-40B4-BE49-F238E27FC236}">
              <a16:creationId xmlns="" xmlns:a16="http://schemas.microsoft.com/office/drawing/2014/main" id="{00000000-0008-0000-0500-00007A060000}"/>
            </a:ext>
          </a:extLst>
        </xdr:cNvPr>
        <xdr:cNvSpPr txBox="1">
          <a:spLocks noChangeArrowheads="1"/>
        </xdr:cNvSpPr>
      </xdr:nvSpPr>
      <xdr:spPr bwMode="auto">
        <a:xfrm>
          <a:off x="6555468" y="415698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59" name="Text Box 16">
          <a:extLst>
            <a:ext uri="{FF2B5EF4-FFF2-40B4-BE49-F238E27FC236}">
              <a16:creationId xmlns="" xmlns:a16="http://schemas.microsoft.com/office/drawing/2014/main" id="{00000000-0008-0000-0500-00007B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60" name="Text Box 17">
          <a:extLst>
            <a:ext uri="{FF2B5EF4-FFF2-40B4-BE49-F238E27FC236}">
              <a16:creationId xmlns="" xmlns:a16="http://schemas.microsoft.com/office/drawing/2014/main" id="{00000000-0008-0000-0500-00007C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61" name="Text Box 18">
          <a:extLst>
            <a:ext uri="{FF2B5EF4-FFF2-40B4-BE49-F238E27FC236}">
              <a16:creationId xmlns="" xmlns:a16="http://schemas.microsoft.com/office/drawing/2014/main" id="{00000000-0008-0000-0500-00007D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62" name="Text Box 16">
          <a:extLst>
            <a:ext uri="{FF2B5EF4-FFF2-40B4-BE49-F238E27FC236}">
              <a16:creationId xmlns="" xmlns:a16="http://schemas.microsoft.com/office/drawing/2014/main" id="{00000000-0008-0000-0500-00007E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63" name="Text Box 17">
          <a:extLst>
            <a:ext uri="{FF2B5EF4-FFF2-40B4-BE49-F238E27FC236}">
              <a16:creationId xmlns="" xmlns:a16="http://schemas.microsoft.com/office/drawing/2014/main" id="{00000000-0008-0000-0500-00007F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64" name="Text Box 18">
          <a:extLst>
            <a:ext uri="{FF2B5EF4-FFF2-40B4-BE49-F238E27FC236}">
              <a16:creationId xmlns="" xmlns:a16="http://schemas.microsoft.com/office/drawing/2014/main" id="{00000000-0008-0000-0500-000080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65" name="Text Box 19">
          <a:extLst>
            <a:ext uri="{FF2B5EF4-FFF2-40B4-BE49-F238E27FC236}">
              <a16:creationId xmlns="" xmlns:a16="http://schemas.microsoft.com/office/drawing/2014/main" id="{00000000-0008-0000-0500-000081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66" name="Text Box 16">
          <a:extLst>
            <a:ext uri="{FF2B5EF4-FFF2-40B4-BE49-F238E27FC236}">
              <a16:creationId xmlns="" xmlns:a16="http://schemas.microsoft.com/office/drawing/2014/main" id="{00000000-0008-0000-0500-000082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67" name="Text Box 17">
          <a:extLst>
            <a:ext uri="{FF2B5EF4-FFF2-40B4-BE49-F238E27FC236}">
              <a16:creationId xmlns="" xmlns:a16="http://schemas.microsoft.com/office/drawing/2014/main" id="{00000000-0008-0000-0500-000083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68" name="Text Box 18">
          <a:extLst>
            <a:ext uri="{FF2B5EF4-FFF2-40B4-BE49-F238E27FC236}">
              <a16:creationId xmlns="" xmlns:a16="http://schemas.microsoft.com/office/drawing/2014/main" id="{00000000-0008-0000-0500-000084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69" name="Text Box 19">
          <a:extLst>
            <a:ext uri="{FF2B5EF4-FFF2-40B4-BE49-F238E27FC236}">
              <a16:creationId xmlns="" xmlns:a16="http://schemas.microsoft.com/office/drawing/2014/main" id="{00000000-0008-0000-0500-000085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8496"/>
    <xdr:sp macro="" textlink="">
      <xdr:nvSpPr>
        <xdr:cNvPr id="1670" name="Text Box 15">
          <a:extLst>
            <a:ext uri="{FF2B5EF4-FFF2-40B4-BE49-F238E27FC236}">
              <a16:creationId xmlns="" xmlns:a16="http://schemas.microsoft.com/office/drawing/2014/main" id="{00000000-0008-0000-0500-000086060000}"/>
            </a:ext>
          </a:extLst>
        </xdr:cNvPr>
        <xdr:cNvSpPr txBox="1">
          <a:spLocks noChangeArrowheads="1"/>
        </xdr:cNvSpPr>
      </xdr:nvSpPr>
      <xdr:spPr bwMode="auto">
        <a:xfrm>
          <a:off x="3710214" y="434476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442269"/>
    <xdr:sp macro="" textlink="">
      <xdr:nvSpPr>
        <xdr:cNvPr id="1671" name="Text Box 15">
          <a:extLst>
            <a:ext uri="{FF2B5EF4-FFF2-40B4-BE49-F238E27FC236}">
              <a16:creationId xmlns="" xmlns:a16="http://schemas.microsoft.com/office/drawing/2014/main" id="{00000000-0008-0000-0500-000087060000}"/>
            </a:ext>
          </a:extLst>
        </xdr:cNvPr>
        <xdr:cNvSpPr txBox="1">
          <a:spLocks noChangeArrowheads="1"/>
        </xdr:cNvSpPr>
      </xdr:nvSpPr>
      <xdr:spPr bwMode="auto">
        <a:xfrm>
          <a:off x="6555468" y="43447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1673" name="Text Box 15">
          <a:extLst>
            <a:ext uri="{FF2B5EF4-FFF2-40B4-BE49-F238E27FC236}">
              <a16:creationId xmlns="" xmlns:a16="http://schemas.microsoft.com/office/drawing/2014/main" id="{00000000-0008-0000-0500-000089060000}"/>
            </a:ext>
          </a:extLst>
        </xdr:cNvPr>
        <xdr:cNvSpPr txBox="1">
          <a:spLocks noChangeArrowheads="1"/>
        </xdr:cNvSpPr>
      </xdr:nvSpPr>
      <xdr:spPr bwMode="auto">
        <a:xfrm>
          <a:off x="3710214"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4331"/>
    <xdr:sp macro="" textlink="">
      <xdr:nvSpPr>
        <xdr:cNvPr id="1674" name="Text Box 15">
          <a:extLst>
            <a:ext uri="{FF2B5EF4-FFF2-40B4-BE49-F238E27FC236}">
              <a16:creationId xmlns="" xmlns:a16="http://schemas.microsoft.com/office/drawing/2014/main" id="{00000000-0008-0000-0500-00008A060000}"/>
            </a:ext>
          </a:extLst>
        </xdr:cNvPr>
        <xdr:cNvSpPr txBox="1">
          <a:spLocks noChangeArrowheads="1"/>
        </xdr:cNvSpPr>
      </xdr:nvSpPr>
      <xdr:spPr bwMode="auto">
        <a:xfrm>
          <a:off x="3710214" y="434476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213632"/>
    <xdr:sp macro="" textlink="">
      <xdr:nvSpPr>
        <xdr:cNvPr id="1675" name="Text Box 15">
          <a:extLst>
            <a:ext uri="{FF2B5EF4-FFF2-40B4-BE49-F238E27FC236}">
              <a16:creationId xmlns="" xmlns:a16="http://schemas.microsoft.com/office/drawing/2014/main" id="{00000000-0008-0000-0500-00008B060000}"/>
            </a:ext>
          </a:extLst>
        </xdr:cNvPr>
        <xdr:cNvSpPr txBox="1">
          <a:spLocks noChangeArrowheads="1"/>
        </xdr:cNvSpPr>
      </xdr:nvSpPr>
      <xdr:spPr bwMode="auto">
        <a:xfrm>
          <a:off x="6555468"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76" name="Text Box 16">
          <a:extLst>
            <a:ext uri="{FF2B5EF4-FFF2-40B4-BE49-F238E27FC236}">
              <a16:creationId xmlns="" xmlns:a16="http://schemas.microsoft.com/office/drawing/2014/main" id="{00000000-0008-0000-0500-00008C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77" name="Text Box 17">
          <a:extLst>
            <a:ext uri="{FF2B5EF4-FFF2-40B4-BE49-F238E27FC236}">
              <a16:creationId xmlns="" xmlns:a16="http://schemas.microsoft.com/office/drawing/2014/main" id="{00000000-0008-0000-0500-00008D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78" name="Text Box 18">
          <a:extLst>
            <a:ext uri="{FF2B5EF4-FFF2-40B4-BE49-F238E27FC236}">
              <a16:creationId xmlns="" xmlns:a16="http://schemas.microsoft.com/office/drawing/2014/main" id="{00000000-0008-0000-0500-00008E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79" name="Text Box 19">
          <a:extLst>
            <a:ext uri="{FF2B5EF4-FFF2-40B4-BE49-F238E27FC236}">
              <a16:creationId xmlns="" xmlns:a16="http://schemas.microsoft.com/office/drawing/2014/main" id="{00000000-0008-0000-0500-00008F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80" name="Text Box 16">
          <a:extLst>
            <a:ext uri="{FF2B5EF4-FFF2-40B4-BE49-F238E27FC236}">
              <a16:creationId xmlns="" xmlns:a16="http://schemas.microsoft.com/office/drawing/2014/main" id="{00000000-0008-0000-0500-000090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81" name="Text Box 17">
          <a:extLst>
            <a:ext uri="{FF2B5EF4-FFF2-40B4-BE49-F238E27FC236}">
              <a16:creationId xmlns="" xmlns:a16="http://schemas.microsoft.com/office/drawing/2014/main" id="{00000000-0008-0000-0500-000091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82" name="Text Box 18">
          <a:extLst>
            <a:ext uri="{FF2B5EF4-FFF2-40B4-BE49-F238E27FC236}">
              <a16:creationId xmlns="" xmlns:a16="http://schemas.microsoft.com/office/drawing/2014/main" id="{00000000-0008-0000-0500-000092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83" name="Text Box 19">
          <a:extLst>
            <a:ext uri="{FF2B5EF4-FFF2-40B4-BE49-F238E27FC236}">
              <a16:creationId xmlns="" xmlns:a16="http://schemas.microsoft.com/office/drawing/2014/main" id="{00000000-0008-0000-0500-000093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1684" name="Text Box 16">
          <a:extLst>
            <a:ext uri="{FF2B5EF4-FFF2-40B4-BE49-F238E27FC236}">
              <a16:creationId xmlns="" xmlns:a16="http://schemas.microsoft.com/office/drawing/2014/main" id="{00000000-0008-0000-0500-000094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1685" name="Text Box 17">
          <a:extLst>
            <a:ext uri="{FF2B5EF4-FFF2-40B4-BE49-F238E27FC236}">
              <a16:creationId xmlns="" xmlns:a16="http://schemas.microsoft.com/office/drawing/2014/main" id="{00000000-0008-0000-0500-000095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1686" name="Text Box 18">
          <a:extLst>
            <a:ext uri="{FF2B5EF4-FFF2-40B4-BE49-F238E27FC236}">
              <a16:creationId xmlns="" xmlns:a16="http://schemas.microsoft.com/office/drawing/2014/main" id="{00000000-0008-0000-0500-000096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1687" name="Text Box 19">
          <a:extLst>
            <a:ext uri="{FF2B5EF4-FFF2-40B4-BE49-F238E27FC236}">
              <a16:creationId xmlns="" xmlns:a16="http://schemas.microsoft.com/office/drawing/2014/main" id="{00000000-0008-0000-0500-000097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53</xdr:row>
      <xdr:rowOff>504825</xdr:rowOff>
    </xdr:from>
    <xdr:ext cx="95250" cy="444014"/>
    <xdr:sp macro="" textlink="">
      <xdr:nvSpPr>
        <xdr:cNvPr id="1688" name="Text Box 15">
          <a:extLst>
            <a:ext uri="{FF2B5EF4-FFF2-40B4-BE49-F238E27FC236}">
              <a16:creationId xmlns="" xmlns:a16="http://schemas.microsoft.com/office/drawing/2014/main" id="{00000000-0008-0000-0500-000098060000}"/>
            </a:ext>
          </a:extLst>
        </xdr:cNvPr>
        <xdr:cNvSpPr txBox="1">
          <a:spLocks noChangeArrowheads="1"/>
        </xdr:cNvSpPr>
      </xdr:nvSpPr>
      <xdr:spPr bwMode="auto">
        <a:xfrm>
          <a:off x="3710214" y="4701268"/>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89" name="Text Box 16">
          <a:extLst>
            <a:ext uri="{FF2B5EF4-FFF2-40B4-BE49-F238E27FC236}">
              <a16:creationId xmlns="" xmlns:a16="http://schemas.microsoft.com/office/drawing/2014/main" id="{00000000-0008-0000-0500-000099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90" name="Text Box 17">
          <a:extLst>
            <a:ext uri="{FF2B5EF4-FFF2-40B4-BE49-F238E27FC236}">
              <a16:creationId xmlns="" xmlns:a16="http://schemas.microsoft.com/office/drawing/2014/main" id="{00000000-0008-0000-0500-00009A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91" name="Text Box 18">
          <a:extLst>
            <a:ext uri="{FF2B5EF4-FFF2-40B4-BE49-F238E27FC236}">
              <a16:creationId xmlns="" xmlns:a16="http://schemas.microsoft.com/office/drawing/2014/main" id="{00000000-0008-0000-0500-00009B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92" name="Text Box 19">
          <a:extLst>
            <a:ext uri="{FF2B5EF4-FFF2-40B4-BE49-F238E27FC236}">
              <a16:creationId xmlns="" xmlns:a16="http://schemas.microsoft.com/office/drawing/2014/main" id="{00000000-0008-0000-0500-00009C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53</xdr:row>
      <xdr:rowOff>504825</xdr:rowOff>
    </xdr:from>
    <xdr:ext cx="95250" cy="442269"/>
    <xdr:sp macro="" textlink="">
      <xdr:nvSpPr>
        <xdr:cNvPr id="1693" name="Text Box 15">
          <a:extLst>
            <a:ext uri="{FF2B5EF4-FFF2-40B4-BE49-F238E27FC236}">
              <a16:creationId xmlns="" xmlns:a16="http://schemas.microsoft.com/office/drawing/2014/main" id="{00000000-0008-0000-0500-00009D060000}"/>
            </a:ext>
          </a:extLst>
        </xdr:cNvPr>
        <xdr:cNvSpPr txBox="1">
          <a:spLocks noChangeArrowheads="1"/>
        </xdr:cNvSpPr>
      </xdr:nvSpPr>
      <xdr:spPr bwMode="auto">
        <a:xfrm>
          <a:off x="6555468" y="470126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94" name="Text Box 16">
          <a:extLst>
            <a:ext uri="{FF2B5EF4-FFF2-40B4-BE49-F238E27FC236}">
              <a16:creationId xmlns="" xmlns:a16="http://schemas.microsoft.com/office/drawing/2014/main" id="{00000000-0008-0000-0500-00009E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95" name="Text Box 17">
          <a:extLst>
            <a:ext uri="{FF2B5EF4-FFF2-40B4-BE49-F238E27FC236}">
              <a16:creationId xmlns="" xmlns:a16="http://schemas.microsoft.com/office/drawing/2014/main" id="{00000000-0008-0000-0500-00009F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96" name="Text Box 18">
          <a:extLst>
            <a:ext uri="{FF2B5EF4-FFF2-40B4-BE49-F238E27FC236}">
              <a16:creationId xmlns="" xmlns:a16="http://schemas.microsoft.com/office/drawing/2014/main" id="{00000000-0008-0000-0500-0000A0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97" name="Text Box 16">
          <a:extLst>
            <a:ext uri="{FF2B5EF4-FFF2-40B4-BE49-F238E27FC236}">
              <a16:creationId xmlns="" xmlns:a16="http://schemas.microsoft.com/office/drawing/2014/main" id="{00000000-0008-0000-0500-0000A1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98" name="Text Box 17">
          <a:extLst>
            <a:ext uri="{FF2B5EF4-FFF2-40B4-BE49-F238E27FC236}">
              <a16:creationId xmlns="" xmlns:a16="http://schemas.microsoft.com/office/drawing/2014/main" id="{00000000-0008-0000-0500-0000A2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99" name="Text Box 18">
          <a:extLst>
            <a:ext uri="{FF2B5EF4-FFF2-40B4-BE49-F238E27FC236}">
              <a16:creationId xmlns="" xmlns:a16="http://schemas.microsoft.com/office/drawing/2014/main" id="{00000000-0008-0000-0500-0000A3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700" name="Text Box 19">
          <a:extLst>
            <a:ext uri="{FF2B5EF4-FFF2-40B4-BE49-F238E27FC236}">
              <a16:creationId xmlns="" xmlns:a16="http://schemas.microsoft.com/office/drawing/2014/main" id="{00000000-0008-0000-0500-0000A4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701" name="Text Box 16">
          <a:extLst>
            <a:ext uri="{FF2B5EF4-FFF2-40B4-BE49-F238E27FC236}">
              <a16:creationId xmlns="" xmlns:a16="http://schemas.microsoft.com/office/drawing/2014/main" id="{00000000-0008-0000-0500-0000A5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702" name="Text Box 17">
          <a:extLst>
            <a:ext uri="{FF2B5EF4-FFF2-40B4-BE49-F238E27FC236}">
              <a16:creationId xmlns="" xmlns:a16="http://schemas.microsoft.com/office/drawing/2014/main" id="{00000000-0008-0000-0500-0000A6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703" name="Text Box 18">
          <a:extLst>
            <a:ext uri="{FF2B5EF4-FFF2-40B4-BE49-F238E27FC236}">
              <a16:creationId xmlns="" xmlns:a16="http://schemas.microsoft.com/office/drawing/2014/main" id="{00000000-0008-0000-0500-0000A7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704" name="Text Box 19">
          <a:extLst>
            <a:ext uri="{FF2B5EF4-FFF2-40B4-BE49-F238E27FC236}">
              <a16:creationId xmlns="" xmlns:a16="http://schemas.microsoft.com/office/drawing/2014/main" id="{00000000-0008-0000-0500-0000A8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705" name="Text Box 16">
          <a:extLst>
            <a:ext uri="{FF2B5EF4-FFF2-40B4-BE49-F238E27FC236}">
              <a16:creationId xmlns="" xmlns:a16="http://schemas.microsoft.com/office/drawing/2014/main" id="{00000000-0008-0000-0500-0000A9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706" name="Text Box 17">
          <a:extLst>
            <a:ext uri="{FF2B5EF4-FFF2-40B4-BE49-F238E27FC236}">
              <a16:creationId xmlns="" xmlns:a16="http://schemas.microsoft.com/office/drawing/2014/main" id="{00000000-0008-0000-0500-0000AA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707" name="Text Box 18">
          <a:extLst>
            <a:ext uri="{FF2B5EF4-FFF2-40B4-BE49-F238E27FC236}">
              <a16:creationId xmlns="" xmlns:a16="http://schemas.microsoft.com/office/drawing/2014/main" id="{00000000-0008-0000-0500-0000AB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708" name="Text Box 19">
          <a:extLst>
            <a:ext uri="{FF2B5EF4-FFF2-40B4-BE49-F238E27FC236}">
              <a16:creationId xmlns="" xmlns:a16="http://schemas.microsoft.com/office/drawing/2014/main" id="{00000000-0008-0000-0500-0000AC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8496"/>
    <xdr:sp macro="" textlink="">
      <xdr:nvSpPr>
        <xdr:cNvPr id="1709" name="Text Box 15">
          <a:extLst>
            <a:ext uri="{FF2B5EF4-FFF2-40B4-BE49-F238E27FC236}">
              <a16:creationId xmlns="" xmlns:a16="http://schemas.microsoft.com/office/drawing/2014/main" id="{00000000-0008-0000-0500-0000AD060000}"/>
            </a:ext>
          </a:extLst>
        </xdr:cNvPr>
        <xdr:cNvSpPr txBox="1">
          <a:spLocks noChangeArrowheads="1"/>
        </xdr:cNvSpPr>
      </xdr:nvSpPr>
      <xdr:spPr bwMode="auto">
        <a:xfrm>
          <a:off x="3710214" y="5433332"/>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710" name="Text Box 16">
          <a:extLst>
            <a:ext uri="{FF2B5EF4-FFF2-40B4-BE49-F238E27FC236}">
              <a16:creationId xmlns="" xmlns:a16="http://schemas.microsoft.com/office/drawing/2014/main" id="{00000000-0008-0000-0500-0000AE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711" name="Text Box 17">
          <a:extLst>
            <a:ext uri="{FF2B5EF4-FFF2-40B4-BE49-F238E27FC236}">
              <a16:creationId xmlns="" xmlns:a16="http://schemas.microsoft.com/office/drawing/2014/main" id="{00000000-0008-0000-0500-0000AF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712" name="Text Box 18">
          <a:extLst>
            <a:ext uri="{FF2B5EF4-FFF2-40B4-BE49-F238E27FC236}">
              <a16:creationId xmlns="" xmlns:a16="http://schemas.microsoft.com/office/drawing/2014/main" id="{00000000-0008-0000-0500-0000B0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713" name="Text Box 19">
          <a:extLst>
            <a:ext uri="{FF2B5EF4-FFF2-40B4-BE49-F238E27FC236}">
              <a16:creationId xmlns="" xmlns:a16="http://schemas.microsoft.com/office/drawing/2014/main" id="{00000000-0008-0000-0500-0000B1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504825</xdr:rowOff>
    </xdr:from>
    <xdr:ext cx="95250" cy="442269"/>
    <xdr:sp macro="" textlink="">
      <xdr:nvSpPr>
        <xdr:cNvPr id="1714" name="Text Box 15">
          <a:extLst>
            <a:ext uri="{FF2B5EF4-FFF2-40B4-BE49-F238E27FC236}">
              <a16:creationId xmlns="" xmlns:a16="http://schemas.microsoft.com/office/drawing/2014/main" id="{00000000-0008-0000-0500-0000B2060000}"/>
            </a:ext>
          </a:extLst>
        </xdr:cNvPr>
        <xdr:cNvSpPr txBox="1">
          <a:spLocks noChangeArrowheads="1"/>
        </xdr:cNvSpPr>
      </xdr:nvSpPr>
      <xdr:spPr bwMode="auto">
        <a:xfrm>
          <a:off x="6555468" y="543333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1715" name="Text Box 16">
          <a:extLst>
            <a:ext uri="{FF2B5EF4-FFF2-40B4-BE49-F238E27FC236}">
              <a16:creationId xmlns="" xmlns:a16="http://schemas.microsoft.com/office/drawing/2014/main" id="{00000000-0008-0000-0500-0000B3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1716" name="Text Box 17">
          <a:extLst>
            <a:ext uri="{FF2B5EF4-FFF2-40B4-BE49-F238E27FC236}">
              <a16:creationId xmlns="" xmlns:a16="http://schemas.microsoft.com/office/drawing/2014/main" id="{00000000-0008-0000-0500-0000B4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1717" name="Text Box 18">
          <a:extLst>
            <a:ext uri="{FF2B5EF4-FFF2-40B4-BE49-F238E27FC236}">
              <a16:creationId xmlns="" xmlns:a16="http://schemas.microsoft.com/office/drawing/2014/main" id="{00000000-0008-0000-0500-0000B5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1718" name="Text Box 19">
          <a:extLst>
            <a:ext uri="{FF2B5EF4-FFF2-40B4-BE49-F238E27FC236}">
              <a16:creationId xmlns="" xmlns:a16="http://schemas.microsoft.com/office/drawing/2014/main" id="{00000000-0008-0000-0500-0000B6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59</xdr:row>
      <xdr:rowOff>504825</xdr:rowOff>
    </xdr:from>
    <xdr:ext cx="95250" cy="444014"/>
    <xdr:sp macro="" textlink="">
      <xdr:nvSpPr>
        <xdr:cNvPr id="1720" name="Text Box 15">
          <a:extLst>
            <a:ext uri="{FF2B5EF4-FFF2-40B4-BE49-F238E27FC236}">
              <a16:creationId xmlns="" xmlns:a16="http://schemas.microsoft.com/office/drawing/2014/main" id="{00000000-0008-0000-0500-0000B8060000}"/>
            </a:ext>
          </a:extLst>
        </xdr:cNvPr>
        <xdr:cNvSpPr txBox="1">
          <a:spLocks noChangeArrowheads="1"/>
        </xdr:cNvSpPr>
      </xdr:nvSpPr>
      <xdr:spPr bwMode="auto">
        <a:xfrm>
          <a:off x="3710214" y="52455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721" name="Text Box 16">
          <a:extLst>
            <a:ext uri="{FF2B5EF4-FFF2-40B4-BE49-F238E27FC236}">
              <a16:creationId xmlns="" xmlns:a16="http://schemas.microsoft.com/office/drawing/2014/main" id="{00000000-0008-0000-0500-0000B9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722" name="Text Box 17">
          <a:extLst>
            <a:ext uri="{FF2B5EF4-FFF2-40B4-BE49-F238E27FC236}">
              <a16:creationId xmlns="" xmlns:a16="http://schemas.microsoft.com/office/drawing/2014/main" id="{00000000-0008-0000-0500-0000BA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723" name="Text Box 18">
          <a:extLst>
            <a:ext uri="{FF2B5EF4-FFF2-40B4-BE49-F238E27FC236}">
              <a16:creationId xmlns="" xmlns:a16="http://schemas.microsoft.com/office/drawing/2014/main" id="{00000000-0008-0000-0500-0000BB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724" name="Text Box 19">
          <a:extLst>
            <a:ext uri="{FF2B5EF4-FFF2-40B4-BE49-F238E27FC236}">
              <a16:creationId xmlns="" xmlns:a16="http://schemas.microsoft.com/office/drawing/2014/main" id="{00000000-0008-0000-0500-0000BC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1725" name="Text Box 15">
          <a:extLst>
            <a:ext uri="{FF2B5EF4-FFF2-40B4-BE49-F238E27FC236}">
              <a16:creationId xmlns="" xmlns:a16="http://schemas.microsoft.com/office/drawing/2014/main" id="{00000000-0008-0000-0500-0000BD060000}"/>
            </a:ext>
          </a:extLst>
        </xdr:cNvPr>
        <xdr:cNvSpPr txBox="1">
          <a:spLocks noChangeArrowheads="1"/>
        </xdr:cNvSpPr>
      </xdr:nvSpPr>
      <xdr:spPr bwMode="auto">
        <a:xfrm>
          <a:off x="3710214"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4331"/>
    <xdr:sp macro="" textlink="">
      <xdr:nvSpPr>
        <xdr:cNvPr id="1726" name="Text Box 15">
          <a:extLst>
            <a:ext uri="{FF2B5EF4-FFF2-40B4-BE49-F238E27FC236}">
              <a16:creationId xmlns="" xmlns:a16="http://schemas.microsoft.com/office/drawing/2014/main" id="{00000000-0008-0000-0500-0000BE060000}"/>
            </a:ext>
          </a:extLst>
        </xdr:cNvPr>
        <xdr:cNvSpPr txBox="1">
          <a:spLocks noChangeArrowheads="1"/>
        </xdr:cNvSpPr>
      </xdr:nvSpPr>
      <xdr:spPr bwMode="auto">
        <a:xfrm>
          <a:off x="3710214" y="5433332"/>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59</xdr:row>
      <xdr:rowOff>504825</xdr:rowOff>
    </xdr:from>
    <xdr:ext cx="95250" cy="442269"/>
    <xdr:sp macro="" textlink="">
      <xdr:nvSpPr>
        <xdr:cNvPr id="1727" name="Text Box 15">
          <a:extLst>
            <a:ext uri="{FF2B5EF4-FFF2-40B4-BE49-F238E27FC236}">
              <a16:creationId xmlns="" xmlns:a16="http://schemas.microsoft.com/office/drawing/2014/main" id="{00000000-0008-0000-0500-0000BF060000}"/>
            </a:ext>
          </a:extLst>
        </xdr:cNvPr>
        <xdr:cNvSpPr txBox="1">
          <a:spLocks noChangeArrowheads="1"/>
        </xdr:cNvSpPr>
      </xdr:nvSpPr>
      <xdr:spPr bwMode="auto">
        <a:xfrm>
          <a:off x="6555468" y="52455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728" name="Text Box 16">
          <a:extLst>
            <a:ext uri="{FF2B5EF4-FFF2-40B4-BE49-F238E27FC236}">
              <a16:creationId xmlns="" xmlns:a16="http://schemas.microsoft.com/office/drawing/2014/main" id="{00000000-0008-0000-0500-0000C0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729" name="Text Box 17">
          <a:extLst>
            <a:ext uri="{FF2B5EF4-FFF2-40B4-BE49-F238E27FC236}">
              <a16:creationId xmlns="" xmlns:a16="http://schemas.microsoft.com/office/drawing/2014/main" id="{00000000-0008-0000-0500-0000C1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730" name="Text Box 18">
          <a:extLst>
            <a:ext uri="{FF2B5EF4-FFF2-40B4-BE49-F238E27FC236}">
              <a16:creationId xmlns="" xmlns:a16="http://schemas.microsoft.com/office/drawing/2014/main" id="{00000000-0008-0000-0500-0000C2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504825</xdr:rowOff>
    </xdr:from>
    <xdr:ext cx="95250" cy="213632"/>
    <xdr:sp macro="" textlink="">
      <xdr:nvSpPr>
        <xdr:cNvPr id="1731" name="Text Box 15">
          <a:extLst>
            <a:ext uri="{FF2B5EF4-FFF2-40B4-BE49-F238E27FC236}">
              <a16:creationId xmlns="" xmlns:a16="http://schemas.microsoft.com/office/drawing/2014/main" id="{00000000-0008-0000-0500-0000C3060000}"/>
            </a:ext>
          </a:extLst>
        </xdr:cNvPr>
        <xdr:cNvSpPr txBox="1">
          <a:spLocks noChangeArrowheads="1"/>
        </xdr:cNvSpPr>
      </xdr:nvSpPr>
      <xdr:spPr bwMode="auto">
        <a:xfrm>
          <a:off x="6555468"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32" name="Text Box 16">
          <a:extLst>
            <a:ext uri="{FF2B5EF4-FFF2-40B4-BE49-F238E27FC236}">
              <a16:creationId xmlns="" xmlns:a16="http://schemas.microsoft.com/office/drawing/2014/main" id="{00000000-0008-0000-0500-0000C4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33" name="Text Box 17">
          <a:extLst>
            <a:ext uri="{FF2B5EF4-FFF2-40B4-BE49-F238E27FC236}">
              <a16:creationId xmlns="" xmlns:a16="http://schemas.microsoft.com/office/drawing/2014/main" id="{00000000-0008-0000-0500-0000C5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34" name="Text Box 18">
          <a:extLst>
            <a:ext uri="{FF2B5EF4-FFF2-40B4-BE49-F238E27FC236}">
              <a16:creationId xmlns="" xmlns:a16="http://schemas.microsoft.com/office/drawing/2014/main" id="{00000000-0008-0000-0500-0000C6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35" name="Text Box 19">
          <a:extLst>
            <a:ext uri="{FF2B5EF4-FFF2-40B4-BE49-F238E27FC236}">
              <a16:creationId xmlns="" xmlns:a16="http://schemas.microsoft.com/office/drawing/2014/main" id="{00000000-0008-0000-0500-0000C7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36" name="Text Box 16">
          <a:extLst>
            <a:ext uri="{FF2B5EF4-FFF2-40B4-BE49-F238E27FC236}">
              <a16:creationId xmlns="" xmlns:a16="http://schemas.microsoft.com/office/drawing/2014/main" id="{00000000-0008-0000-0500-0000C8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37" name="Text Box 17">
          <a:extLst>
            <a:ext uri="{FF2B5EF4-FFF2-40B4-BE49-F238E27FC236}">
              <a16:creationId xmlns="" xmlns:a16="http://schemas.microsoft.com/office/drawing/2014/main" id="{00000000-0008-0000-0500-0000C9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38" name="Text Box 18">
          <a:extLst>
            <a:ext uri="{FF2B5EF4-FFF2-40B4-BE49-F238E27FC236}">
              <a16:creationId xmlns="" xmlns:a16="http://schemas.microsoft.com/office/drawing/2014/main" id="{00000000-0008-0000-0500-0000CA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39" name="Text Box 19">
          <a:extLst>
            <a:ext uri="{FF2B5EF4-FFF2-40B4-BE49-F238E27FC236}">
              <a16:creationId xmlns="" xmlns:a16="http://schemas.microsoft.com/office/drawing/2014/main" id="{00000000-0008-0000-0500-0000CB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40" name="Text Box 16">
          <a:extLst>
            <a:ext uri="{FF2B5EF4-FFF2-40B4-BE49-F238E27FC236}">
              <a16:creationId xmlns="" xmlns:a16="http://schemas.microsoft.com/office/drawing/2014/main" id="{00000000-0008-0000-0500-0000CC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41" name="Text Box 17">
          <a:extLst>
            <a:ext uri="{FF2B5EF4-FFF2-40B4-BE49-F238E27FC236}">
              <a16:creationId xmlns="" xmlns:a16="http://schemas.microsoft.com/office/drawing/2014/main" id="{00000000-0008-0000-0500-0000CD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42" name="Text Box 18">
          <a:extLst>
            <a:ext uri="{FF2B5EF4-FFF2-40B4-BE49-F238E27FC236}">
              <a16:creationId xmlns="" xmlns:a16="http://schemas.microsoft.com/office/drawing/2014/main" id="{00000000-0008-0000-0500-0000CE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43" name="Text Box 19">
          <a:extLst>
            <a:ext uri="{FF2B5EF4-FFF2-40B4-BE49-F238E27FC236}">
              <a16:creationId xmlns="" xmlns:a16="http://schemas.microsoft.com/office/drawing/2014/main" id="{00000000-0008-0000-0500-0000CF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44" name="Text Box 16">
          <a:extLst>
            <a:ext uri="{FF2B5EF4-FFF2-40B4-BE49-F238E27FC236}">
              <a16:creationId xmlns="" xmlns:a16="http://schemas.microsoft.com/office/drawing/2014/main" id="{00000000-0008-0000-0500-0000D0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45" name="Text Box 17">
          <a:extLst>
            <a:ext uri="{FF2B5EF4-FFF2-40B4-BE49-F238E27FC236}">
              <a16:creationId xmlns="" xmlns:a16="http://schemas.microsoft.com/office/drawing/2014/main" id="{00000000-0008-0000-0500-0000D1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46" name="Text Box 18">
          <a:extLst>
            <a:ext uri="{FF2B5EF4-FFF2-40B4-BE49-F238E27FC236}">
              <a16:creationId xmlns="" xmlns:a16="http://schemas.microsoft.com/office/drawing/2014/main" id="{00000000-0008-0000-0500-0000D2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47" name="Text Box 19">
          <a:extLst>
            <a:ext uri="{FF2B5EF4-FFF2-40B4-BE49-F238E27FC236}">
              <a16:creationId xmlns="" xmlns:a16="http://schemas.microsoft.com/office/drawing/2014/main" id="{00000000-0008-0000-0500-0000D3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1748" name="Text Box 16">
          <a:extLst>
            <a:ext uri="{FF2B5EF4-FFF2-40B4-BE49-F238E27FC236}">
              <a16:creationId xmlns="" xmlns:a16="http://schemas.microsoft.com/office/drawing/2014/main" id="{00000000-0008-0000-0500-0000D4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1749" name="Text Box 17">
          <a:extLst>
            <a:ext uri="{FF2B5EF4-FFF2-40B4-BE49-F238E27FC236}">
              <a16:creationId xmlns="" xmlns:a16="http://schemas.microsoft.com/office/drawing/2014/main" id="{00000000-0008-0000-0500-0000D5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1750" name="Text Box 18">
          <a:extLst>
            <a:ext uri="{FF2B5EF4-FFF2-40B4-BE49-F238E27FC236}">
              <a16:creationId xmlns="" xmlns:a16="http://schemas.microsoft.com/office/drawing/2014/main" id="{00000000-0008-0000-0500-0000D6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1751" name="Text Box 19">
          <a:extLst>
            <a:ext uri="{FF2B5EF4-FFF2-40B4-BE49-F238E27FC236}">
              <a16:creationId xmlns="" xmlns:a16="http://schemas.microsoft.com/office/drawing/2014/main" id="{00000000-0008-0000-0500-0000D7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65</xdr:row>
      <xdr:rowOff>504825</xdr:rowOff>
    </xdr:from>
    <xdr:ext cx="95250" cy="444014"/>
    <xdr:sp macro="" textlink="">
      <xdr:nvSpPr>
        <xdr:cNvPr id="1752" name="Text Box 15">
          <a:extLst>
            <a:ext uri="{FF2B5EF4-FFF2-40B4-BE49-F238E27FC236}">
              <a16:creationId xmlns="" xmlns:a16="http://schemas.microsoft.com/office/drawing/2014/main" id="{00000000-0008-0000-0500-0000D8060000}"/>
            </a:ext>
          </a:extLst>
        </xdr:cNvPr>
        <xdr:cNvSpPr txBox="1">
          <a:spLocks noChangeArrowheads="1"/>
        </xdr:cNvSpPr>
      </xdr:nvSpPr>
      <xdr:spPr bwMode="auto">
        <a:xfrm>
          <a:off x="3710214" y="5789839"/>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53" name="Text Box 16">
          <a:extLst>
            <a:ext uri="{FF2B5EF4-FFF2-40B4-BE49-F238E27FC236}">
              <a16:creationId xmlns="" xmlns:a16="http://schemas.microsoft.com/office/drawing/2014/main" id="{00000000-0008-0000-0500-0000D9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54" name="Text Box 17">
          <a:extLst>
            <a:ext uri="{FF2B5EF4-FFF2-40B4-BE49-F238E27FC236}">
              <a16:creationId xmlns="" xmlns:a16="http://schemas.microsoft.com/office/drawing/2014/main" id="{00000000-0008-0000-0500-0000DA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55" name="Text Box 18">
          <a:extLst>
            <a:ext uri="{FF2B5EF4-FFF2-40B4-BE49-F238E27FC236}">
              <a16:creationId xmlns="" xmlns:a16="http://schemas.microsoft.com/office/drawing/2014/main" id="{00000000-0008-0000-0500-0000DB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56" name="Text Box 19">
          <a:extLst>
            <a:ext uri="{FF2B5EF4-FFF2-40B4-BE49-F238E27FC236}">
              <a16:creationId xmlns="" xmlns:a16="http://schemas.microsoft.com/office/drawing/2014/main" id="{00000000-0008-0000-0500-0000DC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65</xdr:row>
      <xdr:rowOff>504825</xdr:rowOff>
    </xdr:from>
    <xdr:ext cx="95250" cy="442269"/>
    <xdr:sp macro="" textlink="">
      <xdr:nvSpPr>
        <xdr:cNvPr id="1757" name="Text Box 15">
          <a:extLst>
            <a:ext uri="{FF2B5EF4-FFF2-40B4-BE49-F238E27FC236}">
              <a16:creationId xmlns="" xmlns:a16="http://schemas.microsoft.com/office/drawing/2014/main" id="{00000000-0008-0000-0500-0000DD060000}"/>
            </a:ext>
          </a:extLst>
        </xdr:cNvPr>
        <xdr:cNvSpPr txBox="1">
          <a:spLocks noChangeArrowheads="1"/>
        </xdr:cNvSpPr>
      </xdr:nvSpPr>
      <xdr:spPr bwMode="auto">
        <a:xfrm>
          <a:off x="6555468" y="578983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58" name="Text Box 16">
          <a:extLst>
            <a:ext uri="{FF2B5EF4-FFF2-40B4-BE49-F238E27FC236}">
              <a16:creationId xmlns="" xmlns:a16="http://schemas.microsoft.com/office/drawing/2014/main" id="{00000000-0008-0000-0500-0000DE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59" name="Text Box 17">
          <a:extLst>
            <a:ext uri="{FF2B5EF4-FFF2-40B4-BE49-F238E27FC236}">
              <a16:creationId xmlns="" xmlns:a16="http://schemas.microsoft.com/office/drawing/2014/main" id="{00000000-0008-0000-0500-0000DF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60" name="Text Box 18">
          <a:extLst>
            <a:ext uri="{FF2B5EF4-FFF2-40B4-BE49-F238E27FC236}">
              <a16:creationId xmlns="" xmlns:a16="http://schemas.microsoft.com/office/drawing/2014/main" id="{00000000-0008-0000-0500-0000E0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61" name="Text Box 16">
          <a:extLst>
            <a:ext uri="{FF2B5EF4-FFF2-40B4-BE49-F238E27FC236}">
              <a16:creationId xmlns="" xmlns:a16="http://schemas.microsoft.com/office/drawing/2014/main" id="{00000000-0008-0000-0500-0000E1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62" name="Text Box 17">
          <a:extLst>
            <a:ext uri="{FF2B5EF4-FFF2-40B4-BE49-F238E27FC236}">
              <a16:creationId xmlns="" xmlns:a16="http://schemas.microsoft.com/office/drawing/2014/main" id="{00000000-0008-0000-0500-0000E2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63" name="Text Box 18">
          <a:extLst>
            <a:ext uri="{FF2B5EF4-FFF2-40B4-BE49-F238E27FC236}">
              <a16:creationId xmlns="" xmlns:a16="http://schemas.microsoft.com/office/drawing/2014/main" id="{00000000-0008-0000-0500-0000E3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64" name="Text Box 19">
          <a:extLst>
            <a:ext uri="{FF2B5EF4-FFF2-40B4-BE49-F238E27FC236}">
              <a16:creationId xmlns="" xmlns:a16="http://schemas.microsoft.com/office/drawing/2014/main" id="{00000000-0008-0000-0500-0000E4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65" name="Text Box 16">
          <a:extLst>
            <a:ext uri="{FF2B5EF4-FFF2-40B4-BE49-F238E27FC236}">
              <a16:creationId xmlns="" xmlns:a16="http://schemas.microsoft.com/office/drawing/2014/main" id="{00000000-0008-0000-0500-0000E5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66" name="Text Box 17">
          <a:extLst>
            <a:ext uri="{FF2B5EF4-FFF2-40B4-BE49-F238E27FC236}">
              <a16:creationId xmlns="" xmlns:a16="http://schemas.microsoft.com/office/drawing/2014/main" id="{00000000-0008-0000-0500-0000E6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67" name="Text Box 18">
          <a:extLst>
            <a:ext uri="{FF2B5EF4-FFF2-40B4-BE49-F238E27FC236}">
              <a16:creationId xmlns="" xmlns:a16="http://schemas.microsoft.com/office/drawing/2014/main" id="{00000000-0008-0000-0500-0000E7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68" name="Text Box 19">
          <a:extLst>
            <a:ext uri="{FF2B5EF4-FFF2-40B4-BE49-F238E27FC236}">
              <a16:creationId xmlns="" xmlns:a16="http://schemas.microsoft.com/office/drawing/2014/main" id="{00000000-0008-0000-0500-0000E8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8496"/>
    <xdr:sp macro="" textlink="">
      <xdr:nvSpPr>
        <xdr:cNvPr id="1769" name="Text Box 15">
          <a:extLst>
            <a:ext uri="{FF2B5EF4-FFF2-40B4-BE49-F238E27FC236}">
              <a16:creationId xmlns="" xmlns:a16="http://schemas.microsoft.com/office/drawing/2014/main" id="{00000000-0008-0000-0500-0000E9060000}"/>
            </a:ext>
          </a:extLst>
        </xdr:cNvPr>
        <xdr:cNvSpPr txBox="1">
          <a:spLocks noChangeArrowheads="1"/>
        </xdr:cNvSpPr>
      </xdr:nvSpPr>
      <xdr:spPr bwMode="auto">
        <a:xfrm>
          <a:off x="3710214" y="5977618"/>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442269"/>
    <xdr:sp macro="" textlink="">
      <xdr:nvSpPr>
        <xdr:cNvPr id="1770" name="Text Box 15">
          <a:extLst>
            <a:ext uri="{FF2B5EF4-FFF2-40B4-BE49-F238E27FC236}">
              <a16:creationId xmlns="" xmlns:a16="http://schemas.microsoft.com/office/drawing/2014/main" id="{00000000-0008-0000-0500-0000EA060000}"/>
            </a:ext>
          </a:extLst>
        </xdr:cNvPr>
        <xdr:cNvSpPr txBox="1">
          <a:spLocks noChangeArrowheads="1"/>
        </xdr:cNvSpPr>
      </xdr:nvSpPr>
      <xdr:spPr bwMode="auto">
        <a:xfrm>
          <a:off x="6555468" y="597761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1772" name="Text Box 15">
          <a:extLst>
            <a:ext uri="{FF2B5EF4-FFF2-40B4-BE49-F238E27FC236}">
              <a16:creationId xmlns="" xmlns:a16="http://schemas.microsoft.com/office/drawing/2014/main" id="{00000000-0008-0000-0500-0000EC060000}"/>
            </a:ext>
          </a:extLst>
        </xdr:cNvPr>
        <xdr:cNvSpPr txBox="1">
          <a:spLocks noChangeArrowheads="1"/>
        </xdr:cNvSpPr>
      </xdr:nvSpPr>
      <xdr:spPr bwMode="auto">
        <a:xfrm>
          <a:off x="3710214"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4331"/>
    <xdr:sp macro="" textlink="">
      <xdr:nvSpPr>
        <xdr:cNvPr id="1773" name="Text Box 15">
          <a:extLst>
            <a:ext uri="{FF2B5EF4-FFF2-40B4-BE49-F238E27FC236}">
              <a16:creationId xmlns="" xmlns:a16="http://schemas.microsoft.com/office/drawing/2014/main" id="{00000000-0008-0000-0500-0000ED060000}"/>
            </a:ext>
          </a:extLst>
        </xdr:cNvPr>
        <xdr:cNvSpPr txBox="1">
          <a:spLocks noChangeArrowheads="1"/>
        </xdr:cNvSpPr>
      </xdr:nvSpPr>
      <xdr:spPr bwMode="auto">
        <a:xfrm>
          <a:off x="3710214" y="5977618"/>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213632"/>
    <xdr:sp macro="" textlink="">
      <xdr:nvSpPr>
        <xdr:cNvPr id="1774" name="Text Box 15">
          <a:extLst>
            <a:ext uri="{FF2B5EF4-FFF2-40B4-BE49-F238E27FC236}">
              <a16:creationId xmlns="" xmlns:a16="http://schemas.microsoft.com/office/drawing/2014/main" id="{00000000-0008-0000-0500-0000EE060000}"/>
            </a:ext>
          </a:extLst>
        </xdr:cNvPr>
        <xdr:cNvSpPr txBox="1">
          <a:spLocks noChangeArrowheads="1"/>
        </xdr:cNvSpPr>
      </xdr:nvSpPr>
      <xdr:spPr bwMode="auto">
        <a:xfrm>
          <a:off x="6555468"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75" name="Text Box 16">
          <a:extLst>
            <a:ext uri="{FF2B5EF4-FFF2-40B4-BE49-F238E27FC236}">
              <a16:creationId xmlns="" xmlns:a16="http://schemas.microsoft.com/office/drawing/2014/main" id="{00000000-0008-0000-0500-0000EF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76" name="Text Box 17">
          <a:extLst>
            <a:ext uri="{FF2B5EF4-FFF2-40B4-BE49-F238E27FC236}">
              <a16:creationId xmlns="" xmlns:a16="http://schemas.microsoft.com/office/drawing/2014/main" id="{00000000-0008-0000-0500-0000F0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77" name="Text Box 18">
          <a:extLst>
            <a:ext uri="{FF2B5EF4-FFF2-40B4-BE49-F238E27FC236}">
              <a16:creationId xmlns="" xmlns:a16="http://schemas.microsoft.com/office/drawing/2014/main" id="{00000000-0008-0000-0500-0000F1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78" name="Text Box 19">
          <a:extLst>
            <a:ext uri="{FF2B5EF4-FFF2-40B4-BE49-F238E27FC236}">
              <a16:creationId xmlns="" xmlns:a16="http://schemas.microsoft.com/office/drawing/2014/main" id="{00000000-0008-0000-0500-0000F2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79" name="Text Box 16">
          <a:extLst>
            <a:ext uri="{FF2B5EF4-FFF2-40B4-BE49-F238E27FC236}">
              <a16:creationId xmlns="" xmlns:a16="http://schemas.microsoft.com/office/drawing/2014/main" id="{00000000-0008-0000-0500-0000F3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80" name="Text Box 17">
          <a:extLst>
            <a:ext uri="{FF2B5EF4-FFF2-40B4-BE49-F238E27FC236}">
              <a16:creationId xmlns="" xmlns:a16="http://schemas.microsoft.com/office/drawing/2014/main" id="{00000000-0008-0000-0500-0000F4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81" name="Text Box 18">
          <a:extLst>
            <a:ext uri="{FF2B5EF4-FFF2-40B4-BE49-F238E27FC236}">
              <a16:creationId xmlns="" xmlns:a16="http://schemas.microsoft.com/office/drawing/2014/main" id="{00000000-0008-0000-0500-0000F5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82" name="Text Box 19">
          <a:extLst>
            <a:ext uri="{FF2B5EF4-FFF2-40B4-BE49-F238E27FC236}">
              <a16:creationId xmlns="" xmlns:a16="http://schemas.microsoft.com/office/drawing/2014/main" id="{00000000-0008-0000-0500-0000F6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1783" name="Text Box 16">
          <a:extLst>
            <a:ext uri="{FF2B5EF4-FFF2-40B4-BE49-F238E27FC236}">
              <a16:creationId xmlns="" xmlns:a16="http://schemas.microsoft.com/office/drawing/2014/main" id="{00000000-0008-0000-0500-0000F7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1784" name="Text Box 17">
          <a:extLst>
            <a:ext uri="{FF2B5EF4-FFF2-40B4-BE49-F238E27FC236}">
              <a16:creationId xmlns="" xmlns:a16="http://schemas.microsoft.com/office/drawing/2014/main" id="{00000000-0008-0000-0500-0000F8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1785" name="Text Box 18">
          <a:extLst>
            <a:ext uri="{FF2B5EF4-FFF2-40B4-BE49-F238E27FC236}">
              <a16:creationId xmlns="" xmlns:a16="http://schemas.microsoft.com/office/drawing/2014/main" id="{00000000-0008-0000-0500-0000F9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1786" name="Text Box 19">
          <a:extLst>
            <a:ext uri="{FF2B5EF4-FFF2-40B4-BE49-F238E27FC236}">
              <a16:creationId xmlns="" xmlns:a16="http://schemas.microsoft.com/office/drawing/2014/main" id="{00000000-0008-0000-0500-0000FA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87" name="Text Box 16">
          <a:extLst>
            <a:ext uri="{FF2B5EF4-FFF2-40B4-BE49-F238E27FC236}">
              <a16:creationId xmlns="" xmlns:a16="http://schemas.microsoft.com/office/drawing/2014/main" id="{00000000-0008-0000-0500-0000FB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88" name="Text Box 17">
          <a:extLst>
            <a:ext uri="{FF2B5EF4-FFF2-40B4-BE49-F238E27FC236}">
              <a16:creationId xmlns="" xmlns:a16="http://schemas.microsoft.com/office/drawing/2014/main" id="{00000000-0008-0000-0500-0000FC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89" name="Text Box 18">
          <a:extLst>
            <a:ext uri="{FF2B5EF4-FFF2-40B4-BE49-F238E27FC236}">
              <a16:creationId xmlns="" xmlns:a16="http://schemas.microsoft.com/office/drawing/2014/main" id="{00000000-0008-0000-0500-0000FD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90" name="Text Box 19">
          <a:extLst>
            <a:ext uri="{FF2B5EF4-FFF2-40B4-BE49-F238E27FC236}">
              <a16:creationId xmlns="" xmlns:a16="http://schemas.microsoft.com/office/drawing/2014/main" id="{00000000-0008-0000-0500-0000FE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91" name="Text Box 16">
          <a:extLst>
            <a:ext uri="{FF2B5EF4-FFF2-40B4-BE49-F238E27FC236}">
              <a16:creationId xmlns="" xmlns:a16="http://schemas.microsoft.com/office/drawing/2014/main" id="{00000000-0008-0000-0500-0000FF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92" name="Text Box 17">
          <a:extLst>
            <a:ext uri="{FF2B5EF4-FFF2-40B4-BE49-F238E27FC236}">
              <a16:creationId xmlns="" xmlns:a16="http://schemas.microsoft.com/office/drawing/2014/main" id="{00000000-0008-0000-0500-000000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93" name="Text Box 18">
          <a:extLst>
            <a:ext uri="{FF2B5EF4-FFF2-40B4-BE49-F238E27FC236}">
              <a16:creationId xmlns="" xmlns:a16="http://schemas.microsoft.com/office/drawing/2014/main" id="{00000000-0008-0000-0500-000001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94" name="Text Box 16">
          <a:extLst>
            <a:ext uri="{FF2B5EF4-FFF2-40B4-BE49-F238E27FC236}">
              <a16:creationId xmlns="" xmlns:a16="http://schemas.microsoft.com/office/drawing/2014/main" id="{00000000-0008-0000-0500-000002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95" name="Text Box 17">
          <a:extLst>
            <a:ext uri="{FF2B5EF4-FFF2-40B4-BE49-F238E27FC236}">
              <a16:creationId xmlns="" xmlns:a16="http://schemas.microsoft.com/office/drawing/2014/main" id="{00000000-0008-0000-0500-000003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96" name="Text Box 18">
          <a:extLst>
            <a:ext uri="{FF2B5EF4-FFF2-40B4-BE49-F238E27FC236}">
              <a16:creationId xmlns="" xmlns:a16="http://schemas.microsoft.com/office/drawing/2014/main" id="{00000000-0008-0000-0500-000004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97" name="Text Box 19">
          <a:extLst>
            <a:ext uri="{FF2B5EF4-FFF2-40B4-BE49-F238E27FC236}">
              <a16:creationId xmlns="" xmlns:a16="http://schemas.microsoft.com/office/drawing/2014/main" id="{00000000-0008-0000-0500-000005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98" name="Text Box 16">
          <a:extLst>
            <a:ext uri="{FF2B5EF4-FFF2-40B4-BE49-F238E27FC236}">
              <a16:creationId xmlns="" xmlns:a16="http://schemas.microsoft.com/office/drawing/2014/main" id="{00000000-0008-0000-0500-000006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99" name="Text Box 17">
          <a:extLst>
            <a:ext uri="{FF2B5EF4-FFF2-40B4-BE49-F238E27FC236}">
              <a16:creationId xmlns="" xmlns:a16="http://schemas.microsoft.com/office/drawing/2014/main" id="{00000000-0008-0000-0500-000007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800" name="Text Box 18">
          <a:extLst>
            <a:ext uri="{FF2B5EF4-FFF2-40B4-BE49-F238E27FC236}">
              <a16:creationId xmlns="" xmlns:a16="http://schemas.microsoft.com/office/drawing/2014/main" id="{00000000-0008-0000-0500-000008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801" name="Text Box 19">
          <a:extLst>
            <a:ext uri="{FF2B5EF4-FFF2-40B4-BE49-F238E27FC236}">
              <a16:creationId xmlns="" xmlns:a16="http://schemas.microsoft.com/office/drawing/2014/main" id="{00000000-0008-0000-0500-000009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802" name="Text Box 16">
          <a:extLst>
            <a:ext uri="{FF2B5EF4-FFF2-40B4-BE49-F238E27FC236}">
              <a16:creationId xmlns="" xmlns:a16="http://schemas.microsoft.com/office/drawing/2014/main" id="{00000000-0008-0000-0500-00000A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803" name="Text Box 17">
          <a:extLst>
            <a:ext uri="{FF2B5EF4-FFF2-40B4-BE49-F238E27FC236}">
              <a16:creationId xmlns="" xmlns:a16="http://schemas.microsoft.com/office/drawing/2014/main" id="{00000000-0008-0000-0500-00000B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804" name="Text Box 18">
          <a:extLst>
            <a:ext uri="{FF2B5EF4-FFF2-40B4-BE49-F238E27FC236}">
              <a16:creationId xmlns="" xmlns:a16="http://schemas.microsoft.com/office/drawing/2014/main" id="{00000000-0008-0000-0500-00000C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805" name="Text Box 19">
          <a:extLst>
            <a:ext uri="{FF2B5EF4-FFF2-40B4-BE49-F238E27FC236}">
              <a16:creationId xmlns="" xmlns:a16="http://schemas.microsoft.com/office/drawing/2014/main" id="{00000000-0008-0000-0500-00000D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61691"/>
    <xdr:sp macro="" textlink="">
      <xdr:nvSpPr>
        <xdr:cNvPr id="1806" name="Text Box 15">
          <a:extLst>
            <a:ext uri="{FF2B5EF4-FFF2-40B4-BE49-F238E27FC236}">
              <a16:creationId xmlns="" xmlns:a16="http://schemas.microsoft.com/office/drawing/2014/main" id="{00000000-0008-0000-0500-00000E070000}"/>
            </a:ext>
          </a:extLst>
        </xdr:cNvPr>
        <xdr:cNvSpPr txBox="1">
          <a:spLocks noChangeArrowheads="1"/>
        </xdr:cNvSpPr>
      </xdr:nvSpPr>
      <xdr:spPr bwMode="auto">
        <a:xfrm>
          <a:off x="3710214" y="380047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807" name="Text Box 16">
          <a:extLst>
            <a:ext uri="{FF2B5EF4-FFF2-40B4-BE49-F238E27FC236}">
              <a16:creationId xmlns="" xmlns:a16="http://schemas.microsoft.com/office/drawing/2014/main" id="{00000000-0008-0000-0500-00000F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808" name="Text Box 17">
          <a:extLst>
            <a:ext uri="{FF2B5EF4-FFF2-40B4-BE49-F238E27FC236}">
              <a16:creationId xmlns="" xmlns:a16="http://schemas.microsoft.com/office/drawing/2014/main" id="{00000000-0008-0000-0500-000010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809" name="Text Box 18">
          <a:extLst>
            <a:ext uri="{FF2B5EF4-FFF2-40B4-BE49-F238E27FC236}">
              <a16:creationId xmlns="" xmlns:a16="http://schemas.microsoft.com/office/drawing/2014/main" id="{00000000-0008-0000-0500-000011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810" name="Text Box 19">
          <a:extLst>
            <a:ext uri="{FF2B5EF4-FFF2-40B4-BE49-F238E27FC236}">
              <a16:creationId xmlns="" xmlns:a16="http://schemas.microsoft.com/office/drawing/2014/main" id="{00000000-0008-0000-0500-000012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504825</xdr:rowOff>
    </xdr:from>
    <xdr:ext cx="95250" cy="442269"/>
    <xdr:sp macro="" textlink="">
      <xdr:nvSpPr>
        <xdr:cNvPr id="1811" name="Text Box 15">
          <a:extLst>
            <a:ext uri="{FF2B5EF4-FFF2-40B4-BE49-F238E27FC236}">
              <a16:creationId xmlns="" xmlns:a16="http://schemas.microsoft.com/office/drawing/2014/main" id="{00000000-0008-0000-0500-000013070000}"/>
            </a:ext>
          </a:extLst>
        </xdr:cNvPr>
        <xdr:cNvSpPr txBox="1">
          <a:spLocks noChangeArrowheads="1"/>
        </xdr:cNvSpPr>
      </xdr:nvSpPr>
      <xdr:spPr bwMode="auto">
        <a:xfrm>
          <a:off x="6555468" y="38004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1812" name="Text Box 16">
          <a:extLst>
            <a:ext uri="{FF2B5EF4-FFF2-40B4-BE49-F238E27FC236}">
              <a16:creationId xmlns="" xmlns:a16="http://schemas.microsoft.com/office/drawing/2014/main" id="{00000000-0008-0000-0500-000014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1813" name="Text Box 17">
          <a:extLst>
            <a:ext uri="{FF2B5EF4-FFF2-40B4-BE49-F238E27FC236}">
              <a16:creationId xmlns="" xmlns:a16="http://schemas.microsoft.com/office/drawing/2014/main" id="{00000000-0008-0000-0500-000015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1814" name="Text Box 18">
          <a:extLst>
            <a:ext uri="{FF2B5EF4-FFF2-40B4-BE49-F238E27FC236}">
              <a16:creationId xmlns="" xmlns:a16="http://schemas.microsoft.com/office/drawing/2014/main" id="{00000000-0008-0000-0500-000016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1815" name="Text Box 19">
          <a:extLst>
            <a:ext uri="{FF2B5EF4-FFF2-40B4-BE49-F238E27FC236}">
              <a16:creationId xmlns="" xmlns:a16="http://schemas.microsoft.com/office/drawing/2014/main" id="{00000000-0008-0000-0500-000017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77</xdr:row>
      <xdr:rowOff>504825</xdr:rowOff>
    </xdr:from>
    <xdr:ext cx="95250" cy="444014"/>
    <xdr:sp macro="" textlink="">
      <xdr:nvSpPr>
        <xdr:cNvPr id="1817" name="Text Box 15">
          <a:extLst>
            <a:ext uri="{FF2B5EF4-FFF2-40B4-BE49-F238E27FC236}">
              <a16:creationId xmlns="" xmlns:a16="http://schemas.microsoft.com/office/drawing/2014/main" id="{00000000-0008-0000-0500-000019070000}"/>
            </a:ext>
          </a:extLst>
        </xdr:cNvPr>
        <xdr:cNvSpPr txBox="1">
          <a:spLocks noChangeArrowheads="1"/>
        </xdr:cNvSpPr>
      </xdr:nvSpPr>
      <xdr:spPr bwMode="auto">
        <a:xfrm>
          <a:off x="3710214" y="3612696"/>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818" name="Text Box 16">
          <a:extLst>
            <a:ext uri="{FF2B5EF4-FFF2-40B4-BE49-F238E27FC236}">
              <a16:creationId xmlns="" xmlns:a16="http://schemas.microsoft.com/office/drawing/2014/main" id="{00000000-0008-0000-0500-00001A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819" name="Text Box 17">
          <a:extLst>
            <a:ext uri="{FF2B5EF4-FFF2-40B4-BE49-F238E27FC236}">
              <a16:creationId xmlns="" xmlns:a16="http://schemas.microsoft.com/office/drawing/2014/main" id="{00000000-0008-0000-0500-00001B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820" name="Text Box 18">
          <a:extLst>
            <a:ext uri="{FF2B5EF4-FFF2-40B4-BE49-F238E27FC236}">
              <a16:creationId xmlns="" xmlns:a16="http://schemas.microsoft.com/office/drawing/2014/main" id="{00000000-0008-0000-0500-00001C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821" name="Text Box 19">
          <a:extLst>
            <a:ext uri="{FF2B5EF4-FFF2-40B4-BE49-F238E27FC236}">
              <a16:creationId xmlns="" xmlns:a16="http://schemas.microsoft.com/office/drawing/2014/main" id="{00000000-0008-0000-0500-00001D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1822" name="Text Box 15">
          <a:extLst>
            <a:ext uri="{FF2B5EF4-FFF2-40B4-BE49-F238E27FC236}">
              <a16:creationId xmlns="" xmlns:a16="http://schemas.microsoft.com/office/drawing/2014/main" id="{00000000-0008-0000-0500-00001E070000}"/>
            </a:ext>
          </a:extLst>
        </xdr:cNvPr>
        <xdr:cNvSpPr txBox="1">
          <a:spLocks noChangeArrowheads="1"/>
        </xdr:cNvSpPr>
      </xdr:nvSpPr>
      <xdr:spPr bwMode="auto">
        <a:xfrm>
          <a:off x="3710214"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4331"/>
    <xdr:sp macro="" textlink="">
      <xdr:nvSpPr>
        <xdr:cNvPr id="1823" name="Text Box 15">
          <a:extLst>
            <a:ext uri="{FF2B5EF4-FFF2-40B4-BE49-F238E27FC236}">
              <a16:creationId xmlns="" xmlns:a16="http://schemas.microsoft.com/office/drawing/2014/main" id="{00000000-0008-0000-0500-00001F070000}"/>
            </a:ext>
          </a:extLst>
        </xdr:cNvPr>
        <xdr:cNvSpPr txBox="1">
          <a:spLocks noChangeArrowheads="1"/>
        </xdr:cNvSpPr>
      </xdr:nvSpPr>
      <xdr:spPr bwMode="auto">
        <a:xfrm>
          <a:off x="3710214" y="38004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77</xdr:row>
      <xdr:rowOff>504825</xdr:rowOff>
    </xdr:from>
    <xdr:ext cx="95250" cy="442269"/>
    <xdr:sp macro="" textlink="">
      <xdr:nvSpPr>
        <xdr:cNvPr id="1824" name="Text Box 15">
          <a:extLst>
            <a:ext uri="{FF2B5EF4-FFF2-40B4-BE49-F238E27FC236}">
              <a16:creationId xmlns="" xmlns:a16="http://schemas.microsoft.com/office/drawing/2014/main" id="{00000000-0008-0000-0500-000020070000}"/>
            </a:ext>
          </a:extLst>
        </xdr:cNvPr>
        <xdr:cNvSpPr txBox="1">
          <a:spLocks noChangeArrowheads="1"/>
        </xdr:cNvSpPr>
      </xdr:nvSpPr>
      <xdr:spPr bwMode="auto">
        <a:xfrm>
          <a:off x="6555468" y="3612696"/>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825" name="Text Box 16">
          <a:extLst>
            <a:ext uri="{FF2B5EF4-FFF2-40B4-BE49-F238E27FC236}">
              <a16:creationId xmlns="" xmlns:a16="http://schemas.microsoft.com/office/drawing/2014/main" id="{00000000-0008-0000-0500-000021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826" name="Text Box 17">
          <a:extLst>
            <a:ext uri="{FF2B5EF4-FFF2-40B4-BE49-F238E27FC236}">
              <a16:creationId xmlns="" xmlns:a16="http://schemas.microsoft.com/office/drawing/2014/main" id="{00000000-0008-0000-0500-000022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827" name="Text Box 18">
          <a:extLst>
            <a:ext uri="{FF2B5EF4-FFF2-40B4-BE49-F238E27FC236}">
              <a16:creationId xmlns="" xmlns:a16="http://schemas.microsoft.com/office/drawing/2014/main" id="{00000000-0008-0000-0500-000023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504825</xdr:rowOff>
    </xdr:from>
    <xdr:ext cx="95250" cy="213632"/>
    <xdr:sp macro="" textlink="">
      <xdr:nvSpPr>
        <xdr:cNvPr id="1828" name="Text Box 15">
          <a:extLst>
            <a:ext uri="{FF2B5EF4-FFF2-40B4-BE49-F238E27FC236}">
              <a16:creationId xmlns="" xmlns:a16="http://schemas.microsoft.com/office/drawing/2014/main" id="{00000000-0008-0000-0500-000024070000}"/>
            </a:ext>
          </a:extLst>
        </xdr:cNvPr>
        <xdr:cNvSpPr txBox="1">
          <a:spLocks noChangeArrowheads="1"/>
        </xdr:cNvSpPr>
      </xdr:nvSpPr>
      <xdr:spPr bwMode="auto">
        <a:xfrm>
          <a:off x="6555468"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829" name="Text Box 16">
          <a:extLst>
            <a:ext uri="{FF2B5EF4-FFF2-40B4-BE49-F238E27FC236}">
              <a16:creationId xmlns="" xmlns:a16="http://schemas.microsoft.com/office/drawing/2014/main" id="{00000000-0008-0000-0500-000025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830" name="Text Box 17">
          <a:extLst>
            <a:ext uri="{FF2B5EF4-FFF2-40B4-BE49-F238E27FC236}">
              <a16:creationId xmlns="" xmlns:a16="http://schemas.microsoft.com/office/drawing/2014/main" id="{00000000-0008-0000-0500-000026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831" name="Text Box 18">
          <a:extLst>
            <a:ext uri="{FF2B5EF4-FFF2-40B4-BE49-F238E27FC236}">
              <a16:creationId xmlns="" xmlns:a16="http://schemas.microsoft.com/office/drawing/2014/main" id="{00000000-0008-0000-0500-000027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832" name="Text Box 19">
          <a:extLst>
            <a:ext uri="{FF2B5EF4-FFF2-40B4-BE49-F238E27FC236}">
              <a16:creationId xmlns="" xmlns:a16="http://schemas.microsoft.com/office/drawing/2014/main" id="{00000000-0008-0000-0500-000028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833" name="Text Box 16">
          <a:extLst>
            <a:ext uri="{FF2B5EF4-FFF2-40B4-BE49-F238E27FC236}">
              <a16:creationId xmlns="" xmlns:a16="http://schemas.microsoft.com/office/drawing/2014/main" id="{00000000-0008-0000-0500-000029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834" name="Text Box 17">
          <a:extLst>
            <a:ext uri="{FF2B5EF4-FFF2-40B4-BE49-F238E27FC236}">
              <a16:creationId xmlns="" xmlns:a16="http://schemas.microsoft.com/office/drawing/2014/main" id="{00000000-0008-0000-0500-00002A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835" name="Text Box 18">
          <a:extLst>
            <a:ext uri="{FF2B5EF4-FFF2-40B4-BE49-F238E27FC236}">
              <a16:creationId xmlns="" xmlns:a16="http://schemas.microsoft.com/office/drawing/2014/main" id="{00000000-0008-0000-0500-00002B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836" name="Text Box 19">
          <a:extLst>
            <a:ext uri="{FF2B5EF4-FFF2-40B4-BE49-F238E27FC236}">
              <a16:creationId xmlns="" xmlns:a16="http://schemas.microsoft.com/office/drawing/2014/main" id="{00000000-0008-0000-0500-00002C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37" name="Text Box 16">
          <a:extLst>
            <a:ext uri="{FF2B5EF4-FFF2-40B4-BE49-F238E27FC236}">
              <a16:creationId xmlns="" xmlns:a16="http://schemas.microsoft.com/office/drawing/2014/main" id="{00000000-0008-0000-0500-00002D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38" name="Text Box 17">
          <a:extLst>
            <a:ext uri="{FF2B5EF4-FFF2-40B4-BE49-F238E27FC236}">
              <a16:creationId xmlns="" xmlns:a16="http://schemas.microsoft.com/office/drawing/2014/main" id="{00000000-0008-0000-0500-00002E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39" name="Text Box 18">
          <a:extLst>
            <a:ext uri="{FF2B5EF4-FFF2-40B4-BE49-F238E27FC236}">
              <a16:creationId xmlns="" xmlns:a16="http://schemas.microsoft.com/office/drawing/2014/main" id="{00000000-0008-0000-0500-00002F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40" name="Text Box 19">
          <a:extLst>
            <a:ext uri="{FF2B5EF4-FFF2-40B4-BE49-F238E27FC236}">
              <a16:creationId xmlns="" xmlns:a16="http://schemas.microsoft.com/office/drawing/2014/main" id="{00000000-0008-0000-0500-000030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41" name="Text Box 16">
          <a:extLst>
            <a:ext uri="{FF2B5EF4-FFF2-40B4-BE49-F238E27FC236}">
              <a16:creationId xmlns="" xmlns:a16="http://schemas.microsoft.com/office/drawing/2014/main" id="{00000000-0008-0000-0500-000031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42" name="Text Box 17">
          <a:extLst>
            <a:ext uri="{FF2B5EF4-FFF2-40B4-BE49-F238E27FC236}">
              <a16:creationId xmlns="" xmlns:a16="http://schemas.microsoft.com/office/drawing/2014/main" id="{00000000-0008-0000-0500-000032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43" name="Text Box 18">
          <a:extLst>
            <a:ext uri="{FF2B5EF4-FFF2-40B4-BE49-F238E27FC236}">
              <a16:creationId xmlns="" xmlns:a16="http://schemas.microsoft.com/office/drawing/2014/main" id="{00000000-0008-0000-0500-000033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44" name="Text Box 19">
          <a:extLst>
            <a:ext uri="{FF2B5EF4-FFF2-40B4-BE49-F238E27FC236}">
              <a16:creationId xmlns="" xmlns:a16="http://schemas.microsoft.com/office/drawing/2014/main" id="{00000000-0008-0000-0500-000034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1845" name="Text Box 16">
          <a:extLst>
            <a:ext uri="{FF2B5EF4-FFF2-40B4-BE49-F238E27FC236}">
              <a16:creationId xmlns="" xmlns:a16="http://schemas.microsoft.com/office/drawing/2014/main" id="{00000000-0008-0000-0500-000035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1846" name="Text Box 17">
          <a:extLst>
            <a:ext uri="{FF2B5EF4-FFF2-40B4-BE49-F238E27FC236}">
              <a16:creationId xmlns="" xmlns:a16="http://schemas.microsoft.com/office/drawing/2014/main" id="{00000000-0008-0000-0500-000036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1847" name="Text Box 18">
          <a:extLst>
            <a:ext uri="{FF2B5EF4-FFF2-40B4-BE49-F238E27FC236}">
              <a16:creationId xmlns="" xmlns:a16="http://schemas.microsoft.com/office/drawing/2014/main" id="{00000000-0008-0000-0500-000037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1848" name="Text Box 19">
          <a:extLst>
            <a:ext uri="{FF2B5EF4-FFF2-40B4-BE49-F238E27FC236}">
              <a16:creationId xmlns="" xmlns:a16="http://schemas.microsoft.com/office/drawing/2014/main" id="{00000000-0008-0000-0500-000038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83</xdr:row>
      <xdr:rowOff>504825</xdr:rowOff>
    </xdr:from>
    <xdr:ext cx="95250" cy="444014"/>
    <xdr:sp macro="" textlink="">
      <xdr:nvSpPr>
        <xdr:cNvPr id="1849" name="Text Box 15">
          <a:extLst>
            <a:ext uri="{FF2B5EF4-FFF2-40B4-BE49-F238E27FC236}">
              <a16:creationId xmlns="" xmlns:a16="http://schemas.microsoft.com/office/drawing/2014/main" id="{00000000-0008-0000-0500-000039070000}"/>
            </a:ext>
          </a:extLst>
        </xdr:cNvPr>
        <xdr:cNvSpPr txBox="1">
          <a:spLocks noChangeArrowheads="1"/>
        </xdr:cNvSpPr>
      </xdr:nvSpPr>
      <xdr:spPr bwMode="auto">
        <a:xfrm>
          <a:off x="3710214" y="415698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50" name="Text Box 16">
          <a:extLst>
            <a:ext uri="{FF2B5EF4-FFF2-40B4-BE49-F238E27FC236}">
              <a16:creationId xmlns="" xmlns:a16="http://schemas.microsoft.com/office/drawing/2014/main" id="{00000000-0008-0000-0500-00003A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51" name="Text Box 17">
          <a:extLst>
            <a:ext uri="{FF2B5EF4-FFF2-40B4-BE49-F238E27FC236}">
              <a16:creationId xmlns="" xmlns:a16="http://schemas.microsoft.com/office/drawing/2014/main" id="{00000000-0008-0000-0500-00003B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52" name="Text Box 18">
          <a:extLst>
            <a:ext uri="{FF2B5EF4-FFF2-40B4-BE49-F238E27FC236}">
              <a16:creationId xmlns="" xmlns:a16="http://schemas.microsoft.com/office/drawing/2014/main" id="{00000000-0008-0000-0500-00003C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53" name="Text Box 19">
          <a:extLst>
            <a:ext uri="{FF2B5EF4-FFF2-40B4-BE49-F238E27FC236}">
              <a16:creationId xmlns="" xmlns:a16="http://schemas.microsoft.com/office/drawing/2014/main" id="{00000000-0008-0000-0500-00003D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83</xdr:row>
      <xdr:rowOff>504825</xdr:rowOff>
    </xdr:from>
    <xdr:ext cx="95250" cy="442269"/>
    <xdr:sp macro="" textlink="">
      <xdr:nvSpPr>
        <xdr:cNvPr id="1854" name="Text Box 15">
          <a:extLst>
            <a:ext uri="{FF2B5EF4-FFF2-40B4-BE49-F238E27FC236}">
              <a16:creationId xmlns="" xmlns:a16="http://schemas.microsoft.com/office/drawing/2014/main" id="{00000000-0008-0000-0500-00003E070000}"/>
            </a:ext>
          </a:extLst>
        </xdr:cNvPr>
        <xdr:cNvSpPr txBox="1">
          <a:spLocks noChangeArrowheads="1"/>
        </xdr:cNvSpPr>
      </xdr:nvSpPr>
      <xdr:spPr bwMode="auto">
        <a:xfrm>
          <a:off x="6555468" y="415698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55" name="Text Box 16">
          <a:extLst>
            <a:ext uri="{FF2B5EF4-FFF2-40B4-BE49-F238E27FC236}">
              <a16:creationId xmlns="" xmlns:a16="http://schemas.microsoft.com/office/drawing/2014/main" id="{00000000-0008-0000-0500-00003F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56" name="Text Box 17">
          <a:extLst>
            <a:ext uri="{FF2B5EF4-FFF2-40B4-BE49-F238E27FC236}">
              <a16:creationId xmlns="" xmlns:a16="http://schemas.microsoft.com/office/drawing/2014/main" id="{00000000-0008-0000-0500-000040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57" name="Text Box 18">
          <a:extLst>
            <a:ext uri="{FF2B5EF4-FFF2-40B4-BE49-F238E27FC236}">
              <a16:creationId xmlns="" xmlns:a16="http://schemas.microsoft.com/office/drawing/2014/main" id="{00000000-0008-0000-0500-000041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58" name="Text Box 16">
          <a:extLst>
            <a:ext uri="{FF2B5EF4-FFF2-40B4-BE49-F238E27FC236}">
              <a16:creationId xmlns="" xmlns:a16="http://schemas.microsoft.com/office/drawing/2014/main" id="{00000000-0008-0000-0500-000042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59" name="Text Box 17">
          <a:extLst>
            <a:ext uri="{FF2B5EF4-FFF2-40B4-BE49-F238E27FC236}">
              <a16:creationId xmlns="" xmlns:a16="http://schemas.microsoft.com/office/drawing/2014/main" id="{00000000-0008-0000-0500-000043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60" name="Text Box 18">
          <a:extLst>
            <a:ext uri="{FF2B5EF4-FFF2-40B4-BE49-F238E27FC236}">
              <a16:creationId xmlns="" xmlns:a16="http://schemas.microsoft.com/office/drawing/2014/main" id="{00000000-0008-0000-0500-000044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61" name="Text Box 19">
          <a:extLst>
            <a:ext uri="{FF2B5EF4-FFF2-40B4-BE49-F238E27FC236}">
              <a16:creationId xmlns="" xmlns:a16="http://schemas.microsoft.com/office/drawing/2014/main" id="{00000000-0008-0000-0500-000045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62" name="Text Box 16">
          <a:extLst>
            <a:ext uri="{FF2B5EF4-FFF2-40B4-BE49-F238E27FC236}">
              <a16:creationId xmlns="" xmlns:a16="http://schemas.microsoft.com/office/drawing/2014/main" id="{00000000-0008-0000-0500-000046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63" name="Text Box 17">
          <a:extLst>
            <a:ext uri="{FF2B5EF4-FFF2-40B4-BE49-F238E27FC236}">
              <a16:creationId xmlns="" xmlns:a16="http://schemas.microsoft.com/office/drawing/2014/main" id="{00000000-0008-0000-0500-000047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64" name="Text Box 18">
          <a:extLst>
            <a:ext uri="{FF2B5EF4-FFF2-40B4-BE49-F238E27FC236}">
              <a16:creationId xmlns="" xmlns:a16="http://schemas.microsoft.com/office/drawing/2014/main" id="{00000000-0008-0000-0500-000048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65" name="Text Box 19">
          <a:extLst>
            <a:ext uri="{FF2B5EF4-FFF2-40B4-BE49-F238E27FC236}">
              <a16:creationId xmlns="" xmlns:a16="http://schemas.microsoft.com/office/drawing/2014/main" id="{00000000-0008-0000-0500-000049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8496"/>
    <xdr:sp macro="" textlink="">
      <xdr:nvSpPr>
        <xdr:cNvPr id="1866" name="Text Box 15">
          <a:extLst>
            <a:ext uri="{FF2B5EF4-FFF2-40B4-BE49-F238E27FC236}">
              <a16:creationId xmlns="" xmlns:a16="http://schemas.microsoft.com/office/drawing/2014/main" id="{00000000-0008-0000-0500-00004A070000}"/>
            </a:ext>
          </a:extLst>
        </xdr:cNvPr>
        <xdr:cNvSpPr txBox="1">
          <a:spLocks noChangeArrowheads="1"/>
        </xdr:cNvSpPr>
      </xdr:nvSpPr>
      <xdr:spPr bwMode="auto">
        <a:xfrm>
          <a:off x="3710214" y="434476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442269"/>
    <xdr:sp macro="" textlink="">
      <xdr:nvSpPr>
        <xdr:cNvPr id="1867" name="Text Box 15">
          <a:extLst>
            <a:ext uri="{FF2B5EF4-FFF2-40B4-BE49-F238E27FC236}">
              <a16:creationId xmlns="" xmlns:a16="http://schemas.microsoft.com/office/drawing/2014/main" id="{00000000-0008-0000-0500-00004B070000}"/>
            </a:ext>
          </a:extLst>
        </xdr:cNvPr>
        <xdr:cNvSpPr txBox="1">
          <a:spLocks noChangeArrowheads="1"/>
        </xdr:cNvSpPr>
      </xdr:nvSpPr>
      <xdr:spPr bwMode="auto">
        <a:xfrm>
          <a:off x="6555468" y="43447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504825</xdr:rowOff>
    </xdr:from>
    <xdr:ext cx="95250" cy="442269"/>
    <xdr:sp macro="" textlink="">
      <xdr:nvSpPr>
        <xdr:cNvPr id="1868" name="Text Box 15">
          <a:extLst>
            <a:ext uri="{FF2B5EF4-FFF2-40B4-BE49-F238E27FC236}">
              <a16:creationId xmlns="" xmlns:a16="http://schemas.microsoft.com/office/drawing/2014/main" id="{00000000-0008-0000-0500-00004C070000}"/>
            </a:ext>
          </a:extLst>
        </xdr:cNvPr>
        <xdr:cNvSpPr txBox="1">
          <a:spLocks noChangeArrowheads="1"/>
        </xdr:cNvSpPr>
      </xdr:nvSpPr>
      <xdr:spPr bwMode="auto">
        <a:xfrm>
          <a:off x="15475857" y="43447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1869" name="Text Box 15">
          <a:extLst>
            <a:ext uri="{FF2B5EF4-FFF2-40B4-BE49-F238E27FC236}">
              <a16:creationId xmlns="" xmlns:a16="http://schemas.microsoft.com/office/drawing/2014/main" id="{00000000-0008-0000-0500-00004D070000}"/>
            </a:ext>
          </a:extLst>
        </xdr:cNvPr>
        <xdr:cNvSpPr txBox="1">
          <a:spLocks noChangeArrowheads="1"/>
        </xdr:cNvSpPr>
      </xdr:nvSpPr>
      <xdr:spPr bwMode="auto">
        <a:xfrm>
          <a:off x="3710214"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4331"/>
    <xdr:sp macro="" textlink="">
      <xdr:nvSpPr>
        <xdr:cNvPr id="1870" name="Text Box 15">
          <a:extLst>
            <a:ext uri="{FF2B5EF4-FFF2-40B4-BE49-F238E27FC236}">
              <a16:creationId xmlns="" xmlns:a16="http://schemas.microsoft.com/office/drawing/2014/main" id="{00000000-0008-0000-0500-00004E070000}"/>
            </a:ext>
          </a:extLst>
        </xdr:cNvPr>
        <xdr:cNvSpPr txBox="1">
          <a:spLocks noChangeArrowheads="1"/>
        </xdr:cNvSpPr>
      </xdr:nvSpPr>
      <xdr:spPr bwMode="auto">
        <a:xfrm>
          <a:off x="3710214" y="434476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213632"/>
    <xdr:sp macro="" textlink="">
      <xdr:nvSpPr>
        <xdr:cNvPr id="1871" name="Text Box 15">
          <a:extLst>
            <a:ext uri="{FF2B5EF4-FFF2-40B4-BE49-F238E27FC236}">
              <a16:creationId xmlns="" xmlns:a16="http://schemas.microsoft.com/office/drawing/2014/main" id="{00000000-0008-0000-0500-00004F070000}"/>
            </a:ext>
          </a:extLst>
        </xdr:cNvPr>
        <xdr:cNvSpPr txBox="1">
          <a:spLocks noChangeArrowheads="1"/>
        </xdr:cNvSpPr>
      </xdr:nvSpPr>
      <xdr:spPr bwMode="auto">
        <a:xfrm>
          <a:off x="6555468"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72" name="Text Box 16">
          <a:extLst>
            <a:ext uri="{FF2B5EF4-FFF2-40B4-BE49-F238E27FC236}">
              <a16:creationId xmlns="" xmlns:a16="http://schemas.microsoft.com/office/drawing/2014/main" id="{00000000-0008-0000-0500-000050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73" name="Text Box 17">
          <a:extLst>
            <a:ext uri="{FF2B5EF4-FFF2-40B4-BE49-F238E27FC236}">
              <a16:creationId xmlns="" xmlns:a16="http://schemas.microsoft.com/office/drawing/2014/main" id="{00000000-0008-0000-0500-000051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74" name="Text Box 18">
          <a:extLst>
            <a:ext uri="{FF2B5EF4-FFF2-40B4-BE49-F238E27FC236}">
              <a16:creationId xmlns="" xmlns:a16="http://schemas.microsoft.com/office/drawing/2014/main" id="{00000000-0008-0000-0500-000052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75" name="Text Box 19">
          <a:extLst>
            <a:ext uri="{FF2B5EF4-FFF2-40B4-BE49-F238E27FC236}">
              <a16:creationId xmlns="" xmlns:a16="http://schemas.microsoft.com/office/drawing/2014/main" id="{00000000-0008-0000-0500-000053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76" name="Text Box 16">
          <a:extLst>
            <a:ext uri="{FF2B5EF4-FFF2-40B4-BE49-F238E27FC236}">
              <a16:creationId xmlns="" xmlns:a16="http://schemas.microsoft.com/office/drawing/2014/main" id="{00000000-0008-0000-0500-000054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77" name="Text Box 17">
          <a:extLst>
            <a:ext uri="{FF2B5EF4-FFF2-40B4-BE49-F238E27FC236}">
              <a16:creationId xmlns="" xmlns:a16="http://schemas.microsoft.com/office/drawing/2014/main" id="{00000000-0008-0000-0500-000055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78" name="Text Box 18">
          <a:extLst>
            <a:ext uri="{FF2B5EF4-FFF2-40B4-BE49-F238E27FC236}">
              <a16:creationId xmlns="" xmlns:a16="http://schemas.microsoft.com/office/drawing/2014/main" id="{00000000-0008-0000-0500-000056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79" name="Text Box 19">
          <a:extLst>
            <a:ext uri="{FF2B5EF4-FFF2-40B4-BE49-F238E27FC236}">
              <a16:creationId xmlns="" xmlns:a16="http://schemas.microsoft.com/office/drawing/2014/main" id="{00000000-0008-0000-0500-000057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1880" name="Text Box 16">
          <a:extLst>
            <a:ext uri="{FF2B5EF4-FFF2-40B4-BE49-F238E27FC236}">
              <a16:creationId xmlns="" xmlns:a16="http://schemas.microsoft.com/office/drawing/2014/main" id="{00000000-0008-0000-0500-000058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1881" name="Text Box 17">
          <a:extLst>
            <a:ext uri="{FF2B5EF4-FFF2-40B4-BE49-F238E27FC236}">
              <a16:creationId xmlns="" xmlns:a16="http://schemas.microsoft.com/office/drawing/2014/main" id="{00000000-0008-0000-0500-000059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1882" name="Text Box 18">
          <a:extLst>
            <a:ext uri="{FF2B5EF4-FFF2-40B4-BE49-F238E27FC236}">
              <a16:creationId xmlns="" xmlns:a16="http://schemas.microsoft.com/office/drawing/2014/main" id="{00000000-0008-0000-0500-00005A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1883" name="Text Box 19">
          <a:extLst>
            <a:ext uri="{FF2B5EF4-FFF2-40B4-BE49-F238E27FC236}">
              <a16:creationId xmlns="" xmlns:a16="http://schemas.microsoft.com/office/drawing/2014/main" id="{00000000-0008-0000-0500-00005B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89</xdr:row>
      <xdr:rowOff>504825</xdr:rowOff>
    </xdr:from>
    <xdr:ext cx="95250" cy="444014"/>
    <xdr:sp macro="" textlink="">
      <xdr:nvSpPr>
        <xdr:cNvPr id="1884" name="Text Box 15">
          <a:extLst>
            <a:ext uri="{FF2B5EF4-FFF2-40B4-BE49-F238E27FC236}">
              <a16:creationId xmlns="" xmlns:a16="http://schemas.microsoft.com/office/drawing/2014/main" id="{00000000-0008-0000-0500-00005C070000}"/>
            </a:ext>
          </a:extLst>
        </xdr:cNvPr>
        <xdr:cNvSpPr txBox="1">
          <a:spLocks noChangeArrowheads="1"/>
        </xdr:cNvSpPr>
      </xdr:nvSpPr>
      <xdr:spPr bwMode="auto">
        <a:xfrm>
          <a:off x="3710214" y="4701268"/>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85" name="Text Box 16">
          <a:extLst>
            <a:ext uri="{FF2B5EF4-FFF2-40B4-BE49-F238E27FC236}">
              <a16:creationId xmlns="" xmlns:a16="http://schemas.microsoft.com/office/drawing/2014/main" id="{00000000-0008-0000-0500-00005D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86" name="Text Box 17">
          <a:extLst>
            <a:ext uri="{FF2B5EF4-FFF2-40B4-BE49-F238E27FC236}">
              <a16:creationId xmlns="" xmlns:a16="http://schemas.microsoft.com/office/drawing/2014/main" id="{00000000-0008-0000-0500-00005E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87" name="Text Box 18">
          <a:extLst>
            <a:ext uri="{FF2B5EF4-FFF2-40B4-BE49-F238E27FC236}">
              <a16:creationId xmlns="" xmlns:a16="http://schemas.microsoft.com/office/drawing/2014/main" id="{00000000-0008-0000-0500-00005F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88" name="Text Box 19">
          <a:extLst>
            <a:ext uri="{FF2B5EF4-FFF2-40B4-BE49-F238E27FC236}">
              <a16:creationId xmlns="" xmlns:a16="http://schemas.microsoft.com/office/drawing/2014/main" id="{00000000-0008-0000-0500-000060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89</xdr:row>
      <xdr:rowOff>504825</xdr:rowOff>
    </xdr:from>
    <xdr:ext cx="95250" cy="442269"/>
    <xdr:sp macro="" textlink="">
      <xdr:nvSpPr>
        <xdr:cNvPr id="1889" name="Text Box 15">
          <a:extLst>
            <a:ext uri="{FF2B5EF4-FFF2-40B4-BE49-F238E27FC236}">
              <a16:creationId xmlns="" xmlns:a16="http://schemas.microsoft.com/office/drawing/2014/main" id="{00000000-0008-0000-0500-000061070000}"/>
            </a:ext>
          </a:extLst>
        </xdr:cNvPr>
        <xdr:cNvSpPr txBox="1">
          <a:spLocks noChangeArrowheads="1"/>
        </xdr:cNvSpPr>
      </xdr:nvSpPr>
      <xdr:spPr bwMode="auto">
        <a:xfrm>
          <a:off x="6555468" y="470126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90" name="Text Box 16">
          <a:extLst>
            <a:ext uri="{FF2B5EF4-FFF2-40B4-BE49-F238E27FC236}">
              <a16:creationId xmlns="" xmlns:a16="http://schemas.microsoft.com/office/drawing/2014/main" id="{00000000-0008-0000-0500-000062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91" name="Text Box 17">
          <a:extLst>
            <a:ext uri="{FF2B5EF4-FFF2-40B4-BE49-F238E27FC236}">
              <a16:creationId xmlns="" xmlns:a16="http://schemas.microsoft.com/office/drawing/2014/main" id="{00000000-0008-0000-0500-000063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92" name="Text Box 18">
          <a:extLst>
            <a:ext uri="{FF2B5EF4-FFF2-40B4-BE49-F238E27FC236}">
              <a16:creationId xmlns="" xmlns:a16="http://schemas.microsoft.com/office/drawing/2014/main" id="{00000000-0008-0000-0500-000064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93" name="Text Box 16">
          <a:extLst>
            <a:ext uri="{FF2B5EF4-FFF2-40B4-BE49-F238E27FC236}">
              <a16:creationId xmlns="" xmlns:a16="http://schemas.microsoft.com/office/drawing/2014/main" id="{00000000-0008-0000-0500-000065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94" name="Text Box 17">
          <a:extLst>
            <a:ext uri="{FF2B5EF4-FFF2-40B4-BE49-F238E27FC236}">
              <a16:creationId xmlns="" xmlns:a16="http://schemas.microsoft.com/office/drawing/2014/main" id="{00000000-0008-0000-0500-000066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95" name="Text Box 18">
          <a:extLst>
            <a:ext uri="{FF2B5EF4-FFF2-40B4-BE49-F238E27FC236}">
              <a16:creationId xmlns="" xmlns:a16="http://schemas.microsoft.com/office/drawing/2014/main" id="{00000000-0008-0000-0500-000067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96" name="Text Box 19">
          <a:extLst>
            <a:ext uri="{FF2B5EF4-FFF2-40B4-BE49-F238E27FC236}">
              <a16:creationId xmlns="" xmlns:a16="http://schemas.microsoft.com/office/drawing/2014/main" id="{00000000-0008-0000-0500-000068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97" name="Text Box 16">
          <a:extLst>
            <a:ext uri="{FF2B5EF4-FFF2-40B4-BE49-F238E27FC236}">
              <a16:creationId xmlns="" xmlns:a16="http://schemas.microsoft.com/office/drawing/2014/main" id="{00000000-0008-0000-0500-000069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98" name="Text Box 17">
          <a:extLst>
            <a:ext uri="{FF2B5EF4-FFF2-40B4-BE49-F238E27FC236}">
              <a16:creationId xmlns="" xmlns:a16="http://schemas.microsoft.com/office/drawing/2014/main" id="{00000000-0008-0000-0500-00006A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99" name="Text Box 18">
          <a:extLst>
            <a:ext uri="{FF2B5EF4-FFF2-40B4-BE49-F238E27FC236}">
              <a16:creationId xmlns="" xmlns:a16="http://schemas.microsoft.com/office/drawing/2014/main" id="{00000000-0008-0000-0500-00006B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900" name="Text Box 19">
          <a:extLst>
            <a:ext uri="{FF2B5EF4-FFF2-40B4-BE49-F238E27FC236}">
              <a16:creationId xmlns="" xmlns:a16="http://schemas.microsoft.com/office/drawing/2014/main" id="{00000000-0008-0000-0500-00006C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901" name="Text Box 16">
          <a:extLst>
            <a:ext uri="{FF2B5EF4-FFF2-40B4-BE49-F238E27FC236}">
              <a16:creationId xmlns="" xmlns:a16="http://schemas.microsoft.com/office/drawing/2014/main" id="{00000000-0008-0000-0500-00006D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902" name="Text Box 17">
          <a:extLst>
            <a:ext uri="{FF2B5EF4-FFF2-40B4-BE49-F238E27FC236}">
              <a16:creationId xmlns="" xmlns:a16="http://schemas.microsoft.com/office/drawing/2014/main" id="{00000000-0008-0000-0500-00006E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903" name="Text Box 18">
          <a:extLst>
            <a:ext uri="{FF2B5EF4-FFF2-40B4-BE49-F238E27FC236}">
              <a16:creationId xmlns="" xmlns:a16="http://schemas.microsoft.com/office/drawing/2014/main" id="{00000000-0008-0000-0500-00006F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904" name="Text Box 19">
          <a:extLst>
            <a:ext uri="{FF2B5EF4-FFF2-40B4-BE49-F238E27FC236}">
              <a16:creationId xmlns="" xmlns:a16="http://schemas.microsoft.com/office/drawing/2014/main" id="{00000000-0008-0000-0500-000070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8496"/>
    <xdr:sp macro="" textlink="">
      <xdr:nvSpPr>
        <xdr:cNvPr id="1905" name="Text Box 15">
          <a:extLst>
            <a:ext uri="{FF2B5EF4-FFF2-40B4-BE49-F238E27FC236}">
              <a16:creationId xmlns="" xmlns:a16="http://schemas.microsoft.com/office/drawing/2014/main" id="{00000000-0008-0000-0500-000071070000}"/>
            </a:ext>
          </a:extLst>
        </xdr:cNvPr>
        <xdr:cNvSpPr txBox="1">
          <a:spLocks noChangeArrowheads="1"/>
        </xdr:cNvSpPr>
      </xdr:nvSpPr>
      <xdr:spPr bwMode="auto">
        <a:xfrm>
          <a:off x="3710214" y="5433332"/>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906" name="Text Box 16">
          <a:extLst>
            <a:ext uri="{FF2B5EF4-FFF2-40B4-BE49-F238E27FC236}">
              <a16:creationId xmlns="" xmlns:a16="http://schemas.microsoft.com/office/drawing/2014/main" id="{00000000-0008-0000-0500-000072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907" name="Text Box 17">
          <a:extLst>
            <a:ext uri="{FF2B5EF4-FFF2-40B4-BE49-F238E27FC236}">
              <a16:creationId xmlns="" xmlns:a16="http://schemas.microsoft.com/office/drawing/2014/main" id="{00000000-0008-0000-0500-000073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908" name="Text Box 18">
          <a:extLst>
            <a:ext uri="{FF2B5EF4-FFF2-40B4-BE49-F238E27FC236}">
              <a16:creationId xmlns="" xmlns:a16="http://schemas.microsoft.com/office/drawing/2014/main" id="{00000000-0008-0000-0500-000074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909" name="Text Box 19">
          <a:extLst>
            <a:ext uri="{FF2B5EF4-FFF2-40B4-BE49-F238E27FC236}">
              <a16:creationId xmlns="" xmlns:a16="http://schemas.microsoft.com/office/drawing/2014/main" id="{00000000-0008-0000-0500-000075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504825</xdr:rowOff>
    </xdr:from>
    <xdr:ext cx="95250" cy="442269"/>
    <xdr:sp macro="" textlink="">
      <xdr:nvSpPr>
        <xdr:cNvPr id="1910" name="Text Box 15">
          <a:extLst>
            <a:ext uri="{FF2B5EF4-FFF2-40B4-BE49-F238E27FC236}">
              <a16:creationId xmlns="" xmlns:a16="http://schemas.microsoft.com/office/drawing/2014/main" id="{00000000-0008-0000-0500-000076070000}"/>
            </a:ext>
          </a:extLst>
        </xdr:cNvPr>
        <xdr:cNvSpPr txBox="1">
          <a:spLocks noChangeArrowheads="1"/>
        </xdr:cNvSpPr>
      </xdr:nvSpPr>
      <xdr:spPr bwMode="auto">
        <a:xfrm>
          <a:off x="6555468" y="543333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1911" name="Text Box 16">
          <a:extLst>
            <a:ext uri="{FF2B5EF4-FFF2-40B4-BE49-F238E27FC236}">
              <a16:creationId xmlns="" xmlns:a16="http://schemas.microsoft.com/office/drawing/2014/main" id="{00000000-0008-0000-0500-000077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1912" name="Text Box 17">
          <a:extLst>
            <a:ext uri="{FF2B5EF4-FFF2-40B4-BE49-F238E27FC236}">
              <a16:creationId xmlns="" xmlns:a16="http://schemas.microsoft.com/office/drawing/2014/main" id="{00000000-0008-0000-0500-000078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1913" name="Text Box 18">
          <a:extLst>
            <a:ext uri="{FF2B5EF4-FFF2-40B4-BE49-F238E27FC236}">
              <a16:creationId xmlns="" xmlns:a16="http://schemas.microsoft.com/office/drawing/2014/main" id="{00000000-0008-0000-0500-000079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1914" name="Text Box 19">
          <a:extLst>
            <a:ext uri="{FF2B5EF4-FFF2-40B4-BE49-F238E27FC236}">
              <a16:creationId xmlns="" xmlns:a16="http://schemas.microsoft.com/office/drawing/2014/main" id="{00000000-0008-0000-0500-00007A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504825</xdr:rowOff>
    </xdr:from>
    <xdr:ext cx="95250" cy="442269"/>
    <xdr:sp macro="" textlink="">
      <xdr:nvSpPr>
        <xdr:cNvPr id="1915" name="Text Box 15">
          <a:extLst>
            <a:ext uri="{FF2B5EF4-FFF2-40B4-BE49-F238E27FC236}">
              <a16:creationId xmlns="" xmlns:a16="http://schemas.microsoft.com/office/drawing/2014/main" id="{00000000-0008-0000-0500-00007B070000}"/>
            </a:ext>
          </a:extLst>
        </xdr:cNvPr>
        <xdr:cNvSpPr txBox="1">
          <a:spLocks noChangeArrowheads="1"/>
        </xdr:cNvSpPr>
      </xdr:nvSpPr>
      <xdr:spPr bwMode="auto">
        <a:xfrm>
          <a:off x="15475857" y="543333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95</xdr:row>
      <xdr:rowOff>504825</xdr:rowOff>
    </xdr:from>
    <xdr:ext cx="95250" cy="444014"/>
    <xdr:sp macro="" textlink="">
      <xdr:nvSpPr>
        <xdr:cNvPr id="1916" name="Text Box 15">
          <a:extLst>
            <a:ext uri="{FF2B5EF4-FFF2-40B4-BE49-F238E27FC236}">
              <a16:creationId xmlns="" xmlns:a16="http://schemas.microsoft.com/office/drawing/2014/main" id="{00000000-0008-0000-0500-00007C070000}"/>
            </a:ext>
          </a:extLst>
        </xdr:cNvPr>
        <xdr:cNvSpPr txBox="1">
          <a:spLocks noChangeArrowheads="1"/>
        </xdr:cNvSpPr>
      </xdr:nvSpPr>
      <xdr:spPr bwMode="auto">
        <a:xfrm>
          <a:off x="3710214" y="52455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917" name="Text Box 16">
          <a:extLst>
            <a:ext uri="{FF2B5EF4-FFF2-40B4-BE49-F238E27FC236}">
              <a16:creationId xmlns="" xmlns:a16="http://schemas.microsoft.com/office/drawing/2014/main" id="{00000000-0008-0000-0500-00007D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918" name="Text Box 17">
          <a:extLst>
            <a:ext uri="{FF2B5EF4-FFF2-40B4-BE49-F238E27FC236}">
              <a16:creationId xmlns="" xmlns:a16="http://schemas.microsoft.com/office/drawing/2014/main" id="{00000000-0008-0000-0500-00007E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919" name="Text Box 18">
          <a:extLst>
            <a:ext uri="{FF2B5EF4-FFF2-40B4-BE49-F238E27FC236}">
              <a16:creationId xmlns="" xmlns:a16="http://schemas.microsoft.com/office/drawing/2014/main" id="{00000000-0008-0000-0500-00007F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920" name="Text Box 19">
          <a:extLst>
            <a:ext uri="{FF2B5EF4-FFF2-40B4-BE49-F238E27FC236}">
              <a16:creationId xmlns="" xmlns:a16="http://schemas.microsoft.com/office/drawing/2014/main" id="{00000000-0008-0000-0500-000080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1921" name="Text Box 15">
          <a:extLst>
            <a:ext uri="{FF2B5EF4-FFF2-40B4-BE49-F238E27FC236}">
              <a16:creationId xmlns="" xmlns:a16="http://schemas.microsoft.com/office/drawing/2014/main" id="{00000000-0008-0000-0500-000081070000}"/>
            </a:ext>
          </a:extLst>
        </xdr:cNvPr>
        <xdr:cNvSpPr txBox="1">
          <a:spLocks noChangeArrowheads="1"/>
        </xdr:cNvSpPr>
      </xdr:nvSpPr>
      <xdr:spPr bwMode="auto">
        <a:xfrm>
          <a:off x="3710214"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4331"/>
    <xdr:sp macro="" textlink="">
      <xdr:nvSpPr>
        <xdr:cNvPr id="1922" name="Text Box 15">
          <a:extLst>
            <a:ext uri="{FF2B5EF4-FFF2-40B4-BE49-F238E27FC236}">
              <a16:creationId xmlns="" xmlns:a16="http://schemas.microsoft.com/office/drawing/2014/main" id="{00000000-0008-0000-0500-000082070000}"/>
            </a:ext>
          </a:extLst>
        </xdr:cNvPr>
        <xdr:cNvSpPr txBox="1">
          <a:spLocks noChangeArrowheads="1"/>
        </xdr:cNvSpPr>
      </xdr:nvSpPr>
      <xdr:spPr bwMode="auto">
        <a:xfrm>
          <a:off x="3710214" y="5433332"/>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95</xdr:row>
      <xdr:rowOff>504825</xdr:rowOff>
    </xdr:from>
    <xdr:ext cx="95250" cy="442269"/>
    <xdr:sp macro="" textlink="">
      <xdr:nvSpPr>
        <xdr:cNvPr id="1923" name="Text Box 15">
          <a:extLst>
            <a:ext uri="{FF2B5EF4-FFF2-40B4-BE49-F238E27FC236}">
              <a16:creationId xmlns="" xmlns:a16="http://schemas.microsoft.com/office/drawing/2014/main" id="{00000000-0008-0000-0500-000083070000}"/>
            </a:ext>
          </a:extLst>
        </xdr:cNvPr>
        <xdr:cNvSpPr txBox="1">
          <a:spLocks noChangeArrowheads="1"/>
        </xdr:cNvSpPr>
      </xdr:nvSpPr>
      <xdr:spPr bwMode="auto">
        <a:xfrm>
          <a:off x="6555468" y="52455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924" name="Text Box 16">
          <a:extLst>
            <a:ext uri="{FF2B5EF4-FFF2-40B4-BE49-F238E27FC236}">
              <a16:creationId xmlns="" xmlns:a16="http://schemas.microsoft.com/office/drawing/2014/main" id="{00000000-0008-0000-0500-000084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925" name="Text Box 17">
          <a:extLst>
            <a:ext uri="{FF2B5EF4-FFF2-40B4-BE49-F238E27FC236}">
              <a16:creationId xmlns="" xmlns:a16="http://schemas.microsoft.com/office/drawing/2014/main" id="{00000000-0008-0000-0500-000085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926" name="Text Box 18">
          <a:extLst>
            <a:ext uri="{FF2B5EF4-FFF2-40B4-BE49-F238E27FC236}">
              <a16:creationId xmlns="" xmlns:a16="http://schemas.microsoft.com/office/drawing/2014/main" id="{00000000-0008-0000-0500-000086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504825</xdr:rowOff>
    </xdr:from>
    <xdr:ext cx="95250" cy="213632"/>
    <xdr:sp macro="" textlink="">
      <xdr:nvSpPr>
        <xdr:cNvPr id="1927" name="Text Box 15">
          <a:extLst>
            <a:ext uri="{FF2B5EF4-FFF2-40B4-BE49-F238E27FC236}">
              <a16:creationId xmlns="" xmlns:a16="http://schemas.microsoft.com/office/drawing/2014/main" id="{00000000-0008-0000-0500-000087070000}"/>
            </a:ext>
          </a:extLst>
        </xdr:cNvPr>
        <xdr:cNvSpPr txBox="1">
          <a:spLocks noChangeArrowheads="1"/>
        </xdr:cNvSpPr>
      </xdr:nvSpPr>
      <xdr:spPr bwMode="auto">
        <a:xfrm>
          <a:off x="6555468"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928" name="Text Box 16">
          <a:extLst>
            <a:ext uri="{FF2B5EF4-FFF2-40B4-BE49-F238E27FC236}">
              <a16:creationId xmlns="" xmlns:a16="http://schemas.microsoft.com/office/drawing/2014/main" id="{00000000-0008-0000-0500-000088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929" name="Text Box 17">
          <a:extLst>
            <a:ext uri="{FF2B5EF4-FFF2-40B4-BE49-F238E27FC236}">
              <a16:creationId xmlns="" xmlns:a16="http://schemas.microsoft.com/office/drawing/2014/main" id="{00000000-0008-0000-0500-000089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930" name="Text Box 18">
          <a:extLst>
            <a:ext uri="{FF2B5EF4-FFF2-40B4-BE49-F238E27FC236}">
              <a16:creationId xmlns="" xmlns:a16="http://schemas.microsoft.com/office/drawing/2014/main" id="{00000000-0008-0000-0500-00008A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931" name="Text Box 19">
          <a:extLst>
            <a:ext uri="{FF2B5EF4-FFF2-40B4-BE49-F238E27FC236}">
              <a16:creationId xmlns="" xmlns:a16="http://schemas.microsoft.com/office/drawing/2014/main" id="{00000000-0008-0000-0500-00008B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932" name="Text Box 16">
          <a:extLst>
            <a:ext uri="{FF2B5EF4-FFF2-40B4-BE49-F238E27FC236}">
              <a16:creationId xmlns="" xmlns:a16="http://schemas.microsoft.com/office/drawing/2014/main" id="{00000000-0008-0000-0500-00008C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933" name="Text Box 17">
          <a:extLst>
            <a:ext uri="{FF2B5EF4-FFF2-40B4-BE49-F238E27FC236}">
              <a16:creationId xmlns="" xmlns:a16="http://schemas.microsoft.com/office/drawing/2014/main" id="{00000000-0008-0000-0500-00008D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934" name="Text Box 18">
          <a:extLst>
            <a:ext uri="{FF2B5EF4-FFF2-40B4-BE49-F238E27FC236}">
              <a16:creationId xmlns="" xmlns:a16="http://schemas.microsoft.com/office/drawing/2014/main" id="{00000000-0008-0000-0500-00008E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935" name="Text Box 19">
          <a:extLst>
            <a:ext uri="{FF2B5EF4-FFF2-40B4-BE49-F238E27FC236}">
              <a16:creationId xmlns="" xmlns:a16="http://schemas.microsoft.com/office/drawing/2014/main" id="{00000000-0008-0000-0500-00008F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36" name="Text Box 16">
          <a:extLst>
            <a:ext uri="{FF2B5EF4-FFF2-40B4-BE49-F238E27FC236}">
              <a16:creationId xmlns="" xmlns:a16="http://schemas.microsoft.com/office/drawing/2014/main" id="{00000000-0008-0000-0500-000090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37" name="Text Box 17">
          <a:extLst>
            <a:ext uri="{FF2B5EF4-FFF2-40B4-BE49-F238E27FC236}">
              <a16:creationId xmlns="" xmlns:a16="http://schemas.microsoft.com/office/drawing/2014/main" id="{00000000-0008-0000-0500-000091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38" name="Text Box 18">
          <a:extLst>
            <a:ext uri="{FF2B5EF4-FFF2-40B4-BE49-F238E27FC236}">
              <a16:creationId xmlns="" xmlns:a16="http://schemas.microsoft.com/office/drawing/2014/main" id="{00000000-0008-0000-0500-000092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39" name="Text Box 19">
          <a:extLst>
            <a:ext uri="{FF2B5EF4-FFF2-40B4-BE49-F238E27FC236}">
              <a16:creationId xmlns="" xmlns:a16="http://schemas.microsoft.com/office/drawing/2014/main" id="{00000000-0008-0000-0500-000093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40" name="Text Box 16">
          <a:extLst>
            <a:ext uri="{FF2B5EF4-FFF2-40B4-BE49-F238E27FC236}">
              <a16:creationId xmlns="" xmlns:a16="http://schemas.microsoft.com/office/drawing/2014/main" id="{00000000-0008-0000-0500-000094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41" name="Text Box 17">
          <a:extLst>
            <a:ext uri="{FF2B5EF4-FFF2-40B4-BE49-F238E27FC236}">
              <a16:creationId xmlns="" xmlns:a16="http://schemas.microsoft.com/office/drawing/2014/main" id="{00000000-0008-0000-0500-000095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42" name="Text Box 18">
          <a:extLst>
            <a:ext uri="{FF2B5EF4-FFF2-40B4-BE49-F238E27FC236}">
              <a16:creationId xmlns="" xmlns:a16="http://schemas.microsoft.com/office/drawing/2014/main" id="{00000000-0008-0000-0500-000096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43" name="Text Box 19">
          <a:extLst>
            <a:ext uri="{FF2B5EF4-FFF2-40B4-BE49-F238E27FC236}">
              <a16:creationId xmlns="" xmlns:a16="http://schemas.microsoft.com/office/drawing/2014/main" id="{00000000-0008-0000-0500-000097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1944" name="Text Box 16">
          <a:extLst>
            <a:ext uri="{FF2B5EF4-FFF2-40B4-BE49-F238E27FC236}">
              <a16:creationId xmlns="" xmlns:a16="http://schemas.microsoft.com/office/drawing/2014/main" id="{00000000-0008-0000-0500-000098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1945" name="Text Box 17">
          <a:extLst>
            <a:ext uri="{FF2B5EF4-FFF2-40B4-BE49-F238E27FC236}">
              <a16:creationId xmlns="" xmlns:a16="http://schemas.microsoft.com/office/drawing/2014/main" id="{00000000-0008-0000-0500-000099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1946" name="Text Box 18">
          <a:extLst>
            <a:ext uri="{FF2B5EF4-FFF2-40B4-BE49-F238E27FC236}">
              <a16:creationId xmlns="" xmlns:a16="http://schemas.microsoft.com/office/drawing/2014/main" id="{00000000-0008-0000-0500-00009A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1947" name="Text Box 19">
          <a:extLst>
            <a:ext uri="{FF2B5EF4-FFF2-40B4-BE49-F238E27FC236}">
              <a16:creationId xmlns="" xmlns:a16="http://schemas.microsoft.com/office/drawing/2014/main" id="{00000000-0008-0000-0500-00009B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101</xdr:row>
      <xdr:rowOff>504825</xdr:rowOff>
    </xdr:from>
    <xdr:ext cx="95250" cy="444014"/>
    <xdr:sp macro="" textlink="">
      <xdr:nvSpPr>
        <xdr:cNvPr id="1948" name="Text Box 15">
          <a:extLst>
            <a:ext uri="{FF2B5EF4-FFF2-40B4-BE49-F238E27FC236}">
              <a16:creationId xmlns="" xmlns:a16="http://schemas.microsoft.com/office/drawing/2014/main" id="{00000000-0008-0000-0500-00009C070000}"/>
            </a:ext>
          </a:extLst>
        </xdr:cNvPr>
        <xdr:cNvSpPr txBox="1">
          <a:spLocks noChangeArrowheads="1"/>
        </xdr:cNvSpPr>
      </xdr:nvSpPr>
      <xdr:spPr bwMode="auto">
        <a:xfrm>
          <a:off x="3710214" y="5789839"/>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49" name="Text Box 16">
          <a:extLst>
            <a:ext uri="{FF2B5EF4-FFF2-40B4-BE49-F238E27FC236}">
              <a16:creationId xmlns="" xmlns:a16="http://schemas.microsoft.com/office/drawing/2014/main" id="{00000000-0008-0000-0500-00009D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50" name="Text Box 17">
          <a:extLst>
            <a:ext uri="{FF2B5EF4-FFF2-40B4-BE49-F238E27FC236}">
              <a16:creationId xmlns="" xmlns:a16="http://schemas.microsoft.com/office/drawing/2014/main" id="{00000000-0008-0000-0500-00009E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51" name="Text Box 18">
          <a:extLst>
            <a:ext uri="{FF2B5EF4-FFF2-40B4-BE49-F238E27FC236}">
              <a16:creationId xmlns="" xmlns:a16="http://schemas.microsoft.com/office/drawing/2014/main" id="{00000000-0008-0000-0500-00009F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52" name="Text Box 19">
          <a:extLst>
            <a:ext uri="{FF2B5EF4-FFF2-40B4-BE49-F238E27FC236}">
              <a16:creationId xmlns="" xmlns:a16="http://schemas.microsoft.com/office/drawing/2014/main" id="{00000000-0008-0000-0500-0000A0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101</xdr:row>
      <xdr:rowOff>504825</xdr:rowOff>
    </xdr:from>
    <xdr:ext cx="95250" cy="442269"/>
    <xdr:sp macro="" textlink="">
      <xdr:nvSpPr>
        <xdr:cNvPr id="1953" name="Text Box 15">
          <a:extLst>
            <a:ext uri="{FF2B5EF4-FFF2-40B4-BE49-F238E27FC236}">
              <a16:creationId xmlns="" xmlns:a16="http://schemas.microsoft.com/office/drawing/2014/main" id="{00000000-0008-0000-0500-0000A1070000}"/>
            </a:ext>
          </a:extLst>
        </xdr:cNvPr>
        <xdr:cNvSpPr txBox="1">
          <a:spLocks noChangeArrowheads="1"/>
        </xdr:cNvSpPr>
      </xdr:nvSpPr>
      <xdr:spPr bwMode="auto">
        <a:xfrm>
          <a:off x="6555468" y="578983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54" name="Text Box 16">
          <a:extLst>
            <a:ext uri="{FF2B5EF4-FFF2-40B4-BE49-F238E27FC236}">
              <a16:creationId xmlns="" xmlns:a16="http://schemas.microsoft.com/office/drawing/2014/main" id="{00000000-0008-0000-0500-0000A2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55" name="Text Box 17">
          <a:extLst>
            <a:ext uri="{FF2B5EF4-FFF2-40B4-BE49-F238E27FC236}">
              <a16:creationId xmlns="" xmlns:a16="http://schemas.microsoft.com/office/drawing/2014/main" id="{00000000-0008-0000-0500-0000A3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56" name="Text Box 18">
          <a:extLst>
            <a:ext uri="{FF2B5EF4-FFF2-40B4-BE49-F238E27FC236}">
              <a16:creationId xmlns="" xmlns:a16="http://schemas.microsoft.com/office/drawing/2014/main" id="{00000000-0008-0000-0500-0000A4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57" name="Text Box 16">
          <a:extLst>
            <a:ext uri="{FF2B5EF4-FFF2-40B4-BE49-F238E27FC236}">
              <a16:creationId xmlns="" xmlns:a16="http://schemas.microsoft.com/office/drawing/2014/main" id="{00000000-0008-0000-0500-0000A5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58" name="Text Box 17">
          <a:extLst>
            <a:ext uri="{FF2B5EF4-FFF2-40B4-BE49-F238E27FC236}">
              <a16:creationId xmlns="" xmlns:a16="http://schemas.microsoft.com/office/drawing/2014/main" id="{00000000-0008-0000-0500-0000A6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59" name="Text Box 18">
          <a:extLst>
            <a:ext uri="{FF2B5EF4-FFF2-40B4-BE49-F238E27FC236}">
              <a16:creationId xmlns="" xmlns:a16="http://schemas.microsoft.com/office/drawing/2014/main" id="{00000000-0008-0000-0500-0000A7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60" name="Text Box 19">
          <a:extLst>
            <a:ext uri="{FF2B5EF4-FFF2-40B4-BE49-F238E27FC236}">
              <a16:creationId xmlns="" xmlns:a16="http://schemas.microsoft.com/office/drawing/2014/main" id="{00000000-0008-0000-0500-0000A8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61" name="Text Box 16">
          <a:extLst>
            <a:ext uri="{FF2B5EF4-FFF2-40B4-BE49-F238E27FC236}">
              <a16:creationId xmlns="" xmlns:a16="http://schemas.microsoft.com/office/drawing/2014/main" id="{00000000-0008-0000-0500-0000A9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62" name="Text Box 17">
          <a:extLst>
            <a:ext uri="{FF2B5EF4-FFF2-40B4-BE49-F238E27FC236}">
              <a16:creationId xmlns="" xmlns:a16="http://schemas.microsoft.com/office/drawing/2014/main" id="{00000000-0008-0000-0500-0000AA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63" name="Text Box 18">
          <a:extLst>
            <a:ext uri="{FF2B5EF4-FFF2-40B4-BE49-F238E27FC236}">
              <a16:creationId xmlns="" xmlns:a16="http://schemas.microsoft.com/office/drawing/2014/main" id="{00000000-0008-0000-0500-0000AB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64" name="Text Box 19">
          <a:extLst>
            <a:ext uri="{FF2B5EF4-FFF2-40B4-BE49-F238E27FC236}">
              <a16:creationId xmlns="" xmlns:a16="http://schemas.microsoft.com/office/drawing/2014/main" id="{00000000-0008-0000-0500-0000AC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448496"/>
    <xdr:sp macro="" textlink="">
      <xdr:nvSpPr>
        <xdr:cNvPr id="1965" name="Text Box 15">
          <a:extLst>
            <a:ext uri="{FF2B5EF4-FFF2-40B4-BE49-F238E27FC236}">
              <a16:creationId xmlns="" xmlns:a16="http://schemas.microsoft.com/office/drawing/2014/main" id="{00000000-0008-0000-0500-0000AD070000}"/>
            </a:ext>
          </a:extLst>
        </xdr:cNvPr>
        <xdr:cNvSpPr txBox="1">
          <a:spLocks noChangeArrowheads="1"/>
        </xdr:cNvSpPr>
      </xdr:nvSpPr>
      <xdr:spPr bwMode="auto">
        <a:xfrm>
          <a:off x="3710214" y="5977618"/>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442269"/>
    <xdr:sp macro="" textlink="">
      <xdr:nvSpPr>
        <xdr:cNvPr id="1966" name="Text Box 15">
          <a:extLst>
            <a:ext uri="{FF2B5EF4-FFF2-40B4-BE49-F238E27FC236}">
              <a16:creationId xmlns="" xmlns:a16="http://schemas.microsoft.com/office/drawing/2014/main" id="{00000000-0008-0000-0500-0000AE070000}"/>
            </a:ext>
          </a:extLst>
        </xdr:cNvPr>
        <xdr:cNvSpPr txBox="1">
          <a:spLocks noChangeArrowheads="1"/>
        </xdr:cNvSpPr>
      </xdr:nvSpPr>
      <xdr:spPr bwMode="auto">
        <a:xfrm>
          <a:off x="6555468" y="597761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504825</xdr:rowOff>
    </xdr:from>
    <xdr:ext cx="95250" cy="442269"/>
    <xdr:sp macro="" textlink="">
      <xdr:nvSpPr>
        <xdr:cNvPr id="1967" name="Text Box 15">
          <a:extLst>
            <a:ext uri="{FF2B5EF4-FFF2-40B4-BE49-F238E27FC236}">
              <a16:creationId xmlns="" xmlns:a16="http://schemas.microsoft.com/office/drawing/2014/main" id="{00000000-0008-0000-0500-0000AF070000}"/>
            </a:ext>
          </a:extLst>
        </xdr:cNvPr>
        <xdr:cNvSpPr txBox="1">
          <a:spLocks noChangeArrowheads="1"/>
        </xdr:cNvSpPr>
      </xdr:nvSpPr>
      <xdr:spPr bwMode="auto">
        <a:xfrm>
          <a:off x="15475857" y="597761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213632"/>
    <xdr:sp macro="" textlink="">
      <xdr:nvSpPr>
        <xdr:cNvPr id="1968" name="Text Box 15">
          <a:extLst>
            <a:ext uri="{FF2B5EF4-FFF2-40B4-BE49-F238E27FC236}">
              <a16:creationId xmlns="" xmlns:a16="http://schemas.microsoft.com/office/drawing/2014/main" id="{00000000-0008-0000-0500-0000B0070000}"/>
            </a:ext>
          </a:extLst>
        </xdr:cNvPr>
        <xdr:cNvSpPr txBox="1">
          <a:spLocks noChangeArrowheads="1"/>
        </xdr:cNvSpPr>
      </xdr:nvSpPr>
      <xdr:spPr bwMode="auto">
        <a:xfrm>
          <a:off x="3710214"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444331"/>
    <xdr:sp macro="" textlink="">
      <xdr:nvSpPr>
        <xdr:cNvPr id="1969" name="Text Box 15">
          <a:extLst>
            <a:ext uri="{FF2B5EF4-FFF2-40B4-BE49-F238E27FC236}">
              <a16:creationId xmlns="" xmlns:a16="http://schemas.microsoft.com/office/drawing/2014/main" id="{00000000-0008-0000-0500-0000B1070000}"/>
            </a:ext>
          </a:extLst>
        </xdr:cNvPr>
        <xdr:cNvSpPr txBox="1">
          <a:spLocks noChangeArrowheads="1"/>
        </xdr:cNvSpPr>
      </xdr:nvSpPr>
      <xdr:spPr bwMode="auto">
        <a:xfrm>
          <a:off x="3710214" y="5977618"/>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213632"/>
    <xdr:sp macro="" textlink="">
      <xdr:nvSpPr>
        <xdr:cNvPr id="1970" name="Text Box 15">
          <a:extLst>
            <a:ext uri="{FF2B5EF4-FFF2-40B4-BE49-F238E27FC236}">
              <a16:creationId xmlns="" xmlns:a16="http://schemas.microsoft.com/office/drawing/2014/main" id="{00000000-0008-0000-0500-0000B2070000}"/>
            </a:ext>
          </a:extLst>
        </xdr:cNvPr>
        <xdr:cNvSpPr txBox="1">
          <a:spLocks noChangeArrowheads="1"/>
        </xdr:cNvSpPr>
      </xdr:nvSpPr>
      <xdr:spPr bwMode="auto">
        <a:xfrm>
          <a:off x="6555468"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71" name="Text Box 16">
          <a:extLst>
            <a:ext uri="{FF2B5EF4-FFF2-40B4-BE49-F238E27FC236}">
              <a16:creationId xmlns="" xmlns:a16="http://schemas.microsoft.com/office/drawing/2014/main" id="{00000000-0008-0000-0500-0000B3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72" name="Text Box 17">
          <a:extLst>
            <a:ext uri="{FF2B5EF4-FFF2-40B4-BE49-F238E27FC236}">
              <a16:creationId xmlns="" xmlns:a16="http://schemas.microsoft.com/office/drawing/2014/main" id="{00000000-0008-0000-0500-0000B4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73" name="Text Box 18">
          <a:extLst>
            <a:ext uri="{FF2B5EF4-FFF2-40B4-BE49-F238E27FC236}">
              <a16:creationId xmlns="" xmlns:a16="http://schemas.microsoft.com/office/drawing/2014/main" id="{00000000-0008-0000-0500-0000B5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74" name="Text Box 19">
          <a:extLst>
            <a:ext uri="{FF2B5EF4-FFF2-40B4-BE49-F238E27FC236}">
              <a16:creationId xmlns="" xmlns:a16="http://schemas.microsoft.com/office/drawing/2014/main" id="{00000000-0008-0000-0500-0000B6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75" name="Text Box 16">
          <a:extLst>
            <a:ext uri="{FF2B5EF4-FFF2-40B4-BE49-F238E27FC236}">
              <a16:creationId xmlns="" xmlns:a16="http://schemas.microsoft.com/office/drawing/2014/main" id="{00000000-0008-0000-0500-0000B7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76" name="Text Box 17">
          <a:extLst>
            <a:ext uri="{FF2B5EF4-FFF2-40B4-BE49-F238E27FC236}">
              <a16:creationId xmlns="" xmlns:a16="http://schemas.microsoft.com/office/drawing/2014/main" id="{00000000-0008-0000-0500-0000B8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77" name="Text Box 18">
          <a:extLst>
            <a:ext uri="{FF2B5EF4-FFF2-40B4-BE49-F238E27FC236}">
              <a16:creationId xmlns="" xmlns:a16="http://schemas.microsoft.com/office/drawing/2014/main" id="{00000000-0008-0000-0500-0000B9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78" name="Text Box 19">
          <a:extLst>
            <a:ext uri="{FF2B5EF4-FFF2-40B4-BE49-F238E27FC236}">
              <a16:creationId xmlns="" xmlns:a16="http://schemas.microsoft.com/office/drawing/2014/main" id="{00000000-0008-0000-0500-0000BA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1979" name="Text Box 16">
          <a:extLst>
            <a:ext uri="{FF2B5EF4-FFF2-40B4-BE49-F238E27FC236}">
              <a16:creationId xmlns="" xmlns:a16="http://schemas.microsoft.com/office/drawing/2014/main" id="{00000000-0008-0000-0500-0000BB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1980" name="Text Box 17">
          <a:extLst>
            <a:ext uri="{FF2B5EF4-FFF2-40B4-BE49-F238E27FC236}">
              <a16:creationId xmlns="" xmlns:a16="http://schemas.microsoft.com/office/drawing/2014/main" id="{00000000-0008-0000-0500-0000BC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1981" name="Text Box 18">
          <a:extLst>
            <a:ext uri="{FF2B5EF4-FFF2-40B4-BE49-F238E27FC236}">
              <a16:creationId xmlns="" xmlns:a16="http://schemas.microsoft.com/office/drawing/2014/main" id="{00000000-0008-0000-0500-0000BD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1982" name="Text Box 19">
          <a:extLst>
            <a:ext uri="{FF2B5EF4-FFF2-40B4-BE49-F238E27FC236}">
              <a16:creationId xmlns="" xmlns:a16="http://schemas.microsoft.com/office/drawing/2014/main" id="{00000000-0008-0000-0500-0000BE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83" name="Text Box 16">
          <a:extLst>
            <a:ext uri="{FF2B5EF4-FFF2-40B4-BE49-F238E27FC236}">
              <a16:creationId xmlns="" xmlns:a16="http://schemas.microsoft.com/office/drawing/2014/main" id="{00000000-0008-0000-0500-0000BF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84" name="Text Box 17">
          <a:extLst>
            <a:ext uri="{FF2B5EF4-FFF2-40B4-BE49-F238E27FC236}">
              <a16:creationId xmlns="" xmlns:a16="http://schemas.microsoft.com/office/drawing/2014/main" id="{00000000-0008-0000-0500-0000C0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85" name="Text Box 18">
          <a:extLst>
            <a:ext uri="{FF2B5EF4-FFF2-40B4-BE49-F238E27FC236}">
              <a16:creationId xmlns="" xmlns:a16="http://schemas.microsoft.com/office/drawing/2014/main" id="{00000000-0008-0000-0500-0000C1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86" name="Text Box 19">
          <a:extLst>
            <a:ext uri="{FF2B5EF4-FFF2-40B4-BE49-F238E27FC236}">
              <a16:creationId xmlns="" xmlns:a16="http://schemas.microsoft.com/office/drawing/2014/main" id="{00000000-0008-0000-0500-0000C2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87" name="Text Box 16">
          <a:extLst>
            <a:ext uri="{FF2B5EF4-FFF2-40B4-BE49-F238E27FC236}">
              <a16:creationId xmlns="" xmlns:a16="http://schemas.microsoft.com/office/drawing/2014/main" id="{00000000-0008-0000-0500-0000C3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88" name="Text Box 17">
          <a:extLst>
            <a:ext uri="{FF2B5EF4-FFF2-40B4-BE49-F238E27FC236}">
              <a16:creationId xmlns="" xmlns:a16="http://schemas.microsoft.com/office/drawing/2014/main" id="{00000000-0008-0000-0500-0000C4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89" name="Text Box 18">
          <a:extLst>
            <a:ext uri="{FF2B5EF4-FFF2-40B4-BE49-F238E27FC236}">
              <a16:creationId xmlns="" xmlns:a16="http://schemas.microsoft.com/office/drawing/2014/main" id="{00000000-0008-0000-0500-0000C5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90" name="Text Box 16">
          <a:extLst>
            <a:ext uri="{FF2B5EF4-FFF2-40B4-BE49-F238E27FC236}">
              <a16:creationId xmlns="" xmlns:a16="http://schemas.microsoft.com/office/drawing/2014/main" id="{00000000-0008-0000-0500-0000C6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91" name="Text Box 17">
          <a:extLst>
            <a:ext uri="{FF2B5EF4-FFF2-40B4-BE49-F238E27FC236}">
              <a16:creationId xmlns="" xmlns:a16="http://schemas.microsoft.com/office/drawing/2014/main" id="{00000000-0008-0000-0500-0000C7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92" name="Text Box 18">
          <a:extLst>
            <a:ext uri="{FF2B5EF4-FFF2-40B4-BE49-F238E27FC236}">
              <a16:creationId xmlns="" xmlns:a16="http://schemas.microsoft.com/office/drawing/2014/main" id="{00000000-0008-0000-0500-0000C8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93" name="Text Box 19">
          <a:extLst>
            <a:ext uri="{FF2B5EF4-FFF2-40B4-BE49-F238E27FC236}">
              <a16:creationId xmlns="" xmlns:a16="http://schemas.microsoft.com/office/drawing/2014/main" id="{00000000-0008-0000-0500-0000C9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94" name="Text Box 16">
          <a:extLst>
            <a:ext uri="{FF2B5EF4-FFF2-40B4-BE49-F238E27FC236}">
              <a16:creationId xmlns="" xmlns:a16="http://schemas.microsoft.com/office/drawing/2014/main" id="{00000000-0008-0000-0500-0000CA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95" name="Text Box 17">
          <a:extLst>
            <a:ext uri="{FF2B5EF4-FFF2-40B4-BE49-F238E27FC236}">
              <a16:creationId xmlns="" xmlns:a16="http://schemas.microsoft.com/office/drawing/2014/main" id="{00000000-0008-0000-0500-0000CB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96" name="Text Box 18">
          <a:extLst>
            <a:ext uri="{FF2B5EF4-FFF2-40B4-BE49-F238E27FC236}">
              <a16:creationId xmlns="" xmlns:a16="http://schemas.microsoft.com/office/drawing/2014/main" id="{00000000-0008-0000-0500-0000CC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97" name="Text Box 19">
          <a:extLst>
            <a:ext uri="{FF2B5EF4-FFF2-40B4-BE49-F238E27FC236}">
              <a16:creationId xmlns="" xmlns:a16="http://schemas.microsoft.com/office/drawing/2014/main" id="{00000000-0008-0000-0500-0000CD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98" name="Text Box 16">
          <a:extLst>
            <a:ext uri="{FF2B5EF4-FFF2-40B4-BE49-F238E27FC236}">
              <a16:creationId xmlns="" xmlns:a16="http://schemas.microsoft.com/office/drawing/2014/main" id="{00000000-0008-0000-0500-0000CE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99" name="Text Box 17">
          <a:extLst>
            <a:ext uri="{FF2B5EF4-FFF2-40B4-BE49-F238E27FC236}">
              <a16:creationId xmlns="" xmlns:a16="http://schemas.microsoft.com/office/drawing/2014/main" id="{00000000-0008-0000-0500-0000CF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2000" name="Text Box 18">
          <a:extLst>
            <a:ext uri="{FF2B5EF4-FFF2-40B4-BE49-F238E27FC236}">
              <a16:creationId xmlns="" xmlns:a16="http://schemas.microsoft.com/office/drawing/2014/main" id="{00000000-0008-0000-0500-0000D0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2001" name="Text Box 19">
          <a:extLst>
            <a:ext uri="{FF2B5EF4-FFF2-40B4-BE49-F238E27FC236}">
              <a16:creationId xmlns="" xmlns:a16="http://schemas.microsoft.com/office/drawing/2014/main" id="{00000000-0008-0000-0500-0000D1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61691"/>
    <xdr:sp macro="" textlink="">
      <xdr:nvSpPr>
        <xdr:cNvPr id="2002" name="Text Box 15">
          <a:extLst>
            <a:ext uri="{FF2B5EF4-FFF2-40B4-BE49-F238E27FC236}">
              <a16:creationId xmlns="" xmlns:a16="http://schemas.microsoft.com/office/drawing/2014/main" id="{00000000-0008-0000-0500-0000D2070000}"/>
            </a:ext>
          </a:extLst>
        </xdr:cNvPr>
        <xdr:cNvSpPr txBox="1">
          <a:spLocks noChangeArrowheads="1"/>
        </xdr:cNvSpPr>
      </xdr:nvSpPr>
      <xdr:spPr bwMode="auto">
        <a:xfrm>
          <a:off x="3710214" y="7066189"/>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2003" name="Text Box 16">
          <a:extLst>
            <a:ext uri="{FF2B5EF4-FFF2-40B4-BE49-F238E27FC236}">
              <a16:creationId xmlns="" xmlns:a16="http://schemas.microsoft.com/office/drawing/2014/main" id="{00000000-0008-0000-0500-0000D3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2004" name="Text Box 17">
          <a:extLst>
            <a:ext uri="{FF2B5EF4-FFF2-40B4-BE49-F238E27FC236}">
              <a16:creationId xmlns="" xmlns:a16="http://schemas.microsoft.com/office/drawing/2014/main" id="{00000000-0008-0000-0500-0000D4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2005" name="Text Box 18">
          <a:extLst>
            <a:ext uri="{FF2B5EF4-FFF2-40B4-BE49-F238E27FC236}">
              <a16:creationId xmlns="" xmlns:a16="http://schemas.microsoft.com/office/drawing/2014/main" id="{00000000-0008-0000-0500-0000D5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2006" name="Text Box 19">
          <a:extLst>
            <a:ext uri="{FF2B5EF4-FFF2-40B4-BE49-F238E27FC236}">
              <a16:creationId xmlns="" xmlns:a16="http://schemas.microsoft.com/office/drawing/2014/main" id="{00000000-0008-0000-0500-0000D6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504825</xdr:rowOff>
    </xdr:from>
    <xdr:ext cx="95250" cy="442269"/>
    <xdr:sp macro="" textlink="">
      <xdr:nvSpPr>
        <xdr:cNvPr id="2007" name="Text Box 15">
          <a:extLst>
            <a:ext uri="{FF2B5EF4-FFF2-40B4-BE49-F238E27FC236}">
              <a16:creationId xmlns="" xmlns:a16="http://schemas.microsoft.com/office/drawing/2014/main" id="{00000000-0008-0000-0500-0000D7070000}"/>
            </a:ext>
          </a:extLst>
        </xdr:cNvPr>
        <xdr:cNvSpPr txBox="1">
          <a:spLocks noChangeArrowheads="1"/>
        </xdr:cNvSpPr>
      </xdr:nvSpPr>
      <xdr:spPr bwMode="auto">
        <a:xfrm>
          <a:off x="6555468" y="706618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2008" name="Text Box 16">
          <a:extLst>
            <a:ext uri="{FF2B5EF4-FFF2-40B4-BE49-F238E27FC236}">
              <a16:creationId xmlns="" xmlns:a16="http://schemas.microsoft.com/office/drawing/2014/main" id="{00000000-0008-0000-0500-0000D8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2009" name="Text Box 17">
          <a:extLst>
            <a:ext uri="{FF2B5EF4-FFF2-40B4-BE49-F238E27FC236}">
              <a16:creationId xmlns="" xmlns:a16="http://schemas.microsoft.com/office/drawing/2014/main" id="{00000000-0008-0000-0500-0000D9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2010" name="Text Box 18">
          <a:extLst>
            <a:ext uri="{FF2B5EF4-FFF2-40B4-BE49-F238E27FC236}">
              <a16:creationId xmlns="" xmlns:a16="http://schemas.microsoft.com/office/drawing/2014/main" id="{00000000-0008-0000-0500-0000DA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2011" name="Text Box 19">
          <a:extLst>
            <a:ext uri="{FF2B5EF4-FFF2-40B4-BE49-F238E27FC236}">
              <a16:creationId xmlns="" xmlns:a16="http://schemas.microsoft.com/office/drawing/2014/main" id="{00000000-0008-0000-0500-0000DB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504825</xdr:rowOff>
    </xdr:from>
    <xdr:ext cx="95250" cy="442269"/>
    <xdr:sp macro="" textlink="">
      <xdr:nvSpPr>
        <xdr:cNvPr id="2012" name="Text Box 15">
          <a:extLst>
            <a:ext uri="{FF2B5EF4-FFF2-40B4-BE49-F238E27FC236}">
              <a16:creationId xmlns="" xmlns:a16="http://schemas.microsoft.com/office/drawing/2014/main" id="{00000000-0008-0000-0500-0000DC070000}"/>
            </a:ext>
          </a:extLst>
        </xdr:cNvPr>
        <xdr:cNvSpPr txBox="1">
          <a:spLocks noChangeArrowheads="1"/>
        </xdr:cNvSpPr>
      </xdr:nvSpPr>
      <xdr:spPr bwMode="auto">
        <a:xfrm>
          <a:off x="15475857" y="706618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113</xdr:row>
      <xdr:rowOff>504825</xdr:rowOff>
    </xdr:from>
    <xdr:ext cx="95250" cy="444014"/>
    <xdr:sp macro="" textlink="">
      <xdr:nvSpPr>
        <xdr:cNvPr id="2013" name="Text Box 15">
          <a:extLst>
            <a:ext uri="{FF2B5EF4-FFF2-40B4-BE49-F238E27FC236}">
              <a16:creationId xmlns="" xmlns:a16="http://schemas.microsoft.com/office/drawing/2014/main" id="{00000000-0008-0000-0500-0000DD070000}"/>
            </a:ext>
          </a:extLst>
        </xdr:cNvPr>
        <xdr:cNvSpPr txBox="1">
          <a:spLocks noChangeArrowheads="1"/>
        </xdr:cNvSpPr>
      </xdr:nvSpPr>
      <xdr:spPr bwMode="auto">
        <a:xfrm>
          <a:off x="3710214" y="6878411"/>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2014" name="Text Box 16">
          <a:extLst>
            <a:ext uri="{FF2B5EF4-FFF2-40B4-BE49-F238E27FC236}">
              <a16:creationId xmlns="" xmlns:a16="http://schemas.microsoft.com/office/drawing/2014/main" id="{00000000-0008-0000-0500-0000DE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2015" name="Text Box 17">
          <a:extLst>
            <a:ext uri="{FF2B5EF4-FFF2-40B4-BE49-F238E27FC236}">
              <a16:creationId xmlns="" xmlns:a16="http://schemas.microsoft.com/office/drawing/2014/main" id="{00000000-0008-0000-0500-0000DF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2016" name="Text Box 18">
          <a:extLst>
            <a:ext uri="{FF2B5EF4-FFF2-40B4-BE49-F238E27FC236}">
              <a16:creationId xmlns="" xmlns:a16="http://schemas.microsoft.com/office/drawing/2014/main" id="{00000000-0008-0000-0500-0000E0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2017" name="Text Box 19">
          <a:extLst>
            <a:ext uri="{FF2B5EF4-FFF2-40B4-BE49-F238E27FC236}">
              <a16:creationId xmlns="" xmlns:a16="http://schemas.microsoft.com/office/drawing/2014/main" id="{00000000-0008-0000-0500-0000E1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2018" name="Text Box 15">
          <a:extLst>
            <a:ext uri="{FF2B5EF4-FFF2-40B4-BE49-F238E27FC236}">
              <a16:creationId xmlns="" xmlns:a16="http://schemas.microsoft.com/office/drawing/2014/main" id="{00000000-0008-0000-0500-0000E2070000}"/>
            </a:ext>
          </a:extLst>
        </xdr:cNvPr>
        <xdr:cNvSpPr txBox="1">
          <a:spLocks noChangeArrowheads="1"/>
        </xdr:cNvSpPr>
      </xdr:nvSpPr>
      <xdr:spPr bwMode="auto">
        <a:xfrm>
          <a:off x="3710214" y="706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4331"/>
    <xdr:sp macro="" textlink="">
      <xdr:nvSpPr>
        <xdr:cNvPr id="2019" name="Text Box 15">
          <a:extLst>
            <a:ext uri="{FF2B5EF4-FFF2-40B4-BE49-F238E27FC236}">
              <a16:creationId xmlns="" xmlns:a16="http://schemas.microsoft.com/office/drawing/2014/main" id="{00000000-0008-0000-0500-0000E3070000}"/>
            </a:ext>
          </a:extLst>
        </xdr:cNvPr>
        <xdr:cNvSpPr txBox="1">
          <a:spLocks noChangeArrowheads="1"/>
        </xdr:cNvSpPr>
      </xdr:nvSpPr>
      <xdr:spPr bwMode="auto">
        <a:xfrm>
          <a:off x="3710214" y="7066189"/>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113</xdr:row>
      <xdr:rowOff>504825</xdr:rowOff>
    </xdr:from>
    <xdr:ext cx="95250" cy="442269"/>
    <xdr:sp macro="" textlink="">
      <xdr:nvSpPr>
        <xdr:cNvPr id="2020" name="Text Box 15">
          <a:extLst>
            <a:ext uri="{FF2B5EF4-FFF2-40B4-BE49-F238E27FC236}">
              <a16:creationId xmlns="" xmlns:a16="http://schemas.microsoft.com/office/drawing/2014/main" id="{00000000-0008-0000-0500-0000E4070000}"/>
            </a:ext>
          </a:extLst>
        </xdr:cNvPr>
        <xdr:cNvSpPr txBox="1">
          <a:spLocks noChangeArrowheads="1"/>
        </xdr:cNvSpPr>
      </xdr:nvSpPr>
      <xdr:spPr bwMode="auto">
        <a:xfrm>
          <a:off x="6555468" y="68784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2021" name="Text Box 16">
          <a:extLst>
            <a:ext uri="{FF2B5EF4-FFF2-40B4-BE49-F238E27FC236}">
              <a16:creationId xmlns="" xmlns:a16="http://schemas.microsoft.com/office/drawing/2014/main" id="{00000000-0008-0000-0500-0000E5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2022" name="Text Box 17">
          <a:extLst>
            <a:ext uri="{FF2B5EF4-FFF2-40B4-BE49-F238E27FC236}">
              <a16:creationId xmlns="" xmlns:a16="http://schemas.microsoft.com/office/drawing/2014/main" id="{00000000-0008-0000-0500-0000E6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2023" name="Text Box 18">
          <a:extLst>
            <a:ext uri="{FF2B5EF4-FFF2-40B4-BE49-F238E27FC236}">
              <a16:creationId xmlns="" xmlns:a16="http://schemas.microsoft.com/office/drawing/2014/main" id="{00000000-0008-0000-0500-0000E7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504825</xdr:rowOff>
    </xdr:from>
    <xdr:ext cx="95250" cy="213632"/>
    <xdr:sp macro="" textlink="">
      <xdr:nvSpPr>
        <xdr:cNvPr id="2024" name="Text Box 15">
          <a:extLst>
            <a:ext uri="{FF2B5EF4-FFF2-40B4-BE49-F238E27FC236}">
              <a16:creationId xmlns="" xmlns:a16="http://schemas.microsoft.com/office/drawing/2014/main" id="{00000000-0008-0000-0500-0000E8070000}"/>
            </a:ext>
          </a:extLst>
        </xdr:cNvPr>
        <xdr:cNvSpPr txBox="1">
          <a:spLocks noChangeArrowheads="1"/>
        </xdr:cNvSpPr>
      </xdr:nvSpPr>
      <xdr:spPr bwMode="auto">
        <a:xfrm>
          <a:off x="6555468" y="706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2025" name="Text Box 16">
          <a:extLst>
            <a:ext uri="{FF2B5EF4-FFF2-40B4-BE49-F238E27FC236}">
              <a16:creationId xmlns="" xmlns:a16="http://schemas.microsoft.com/office/drawing/2014/main" id="{00000000-0008-0000-0500-0000E9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2026" name="Text Box 17">
          <a:extLst>
            <a:ext uri="{FF2B5EF4-FFF2-40B4-BE49-F238E27FC236}">
              <a16:creationId xmlns="" xmlns:a16="http://schemas.microsoft.com/office/drawing/2014/main" id="{00000000-0008-0000-0500-0000EA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2027" name="Text Box 18">
          <a:extLst>
            <a:ext uri="{FF2B5EF4-FFF2-40B4-BE49-F238E27FC236}">
              <a16:creationId xmlns="" xmlns:a16="http://schemas.microsoft.com/office/drawing/2014/main" id="{00000000-0008-0000-0500-0000EB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2028" name="Text Box 19">
          <a:extLst>
            <a:ext uri="{FF2B5EF4-FFF2-40B4-BE49-F238E27FC236}">
              <a16:creationId xmlns="" xmlns:a16="http://schemas.microsoft.com/office/drawing/2014/main" id="{00000000-0008-0000-0500-0000EC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2029" name="Text Box 16">
          <a:extLst>
            <a:ext uri="{FF2B5EF4-FFF2-40B4-BE49-F238E27FC236}">
              <a16:creationId xmlns="" xmlns:a16="http://schemas.microsoft.com/office/drawing/2014/main" id="{00000000-0008-0000-0500-0000ED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2030" name="Text Box 17">
          <a:extLst>
            <a:ext uri="{FF2B5EF4-FFF2-40B4-BE49-F238E27FC236}">
              <a16:creationId xmlns="" xmlns:a16="http://schemas.microsoft.com/office/drawing/2014/main" id="{00000000-0008-0000-0500-0000EE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2031" name="Text Box 18">
          <a:extLst>
            <a:ext uri="{FF2B5EF4-FFF2-40B4-BE49-F238E27FC236}">
              <a16:creationId xmlns="" xmlns:a16="http://schemas.microsoft.com/office/drawing/2014/main" id="{00000000-0008-0000-0500-0000EF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2032" name="Text Box 19">
          <a:extLst>
            <a:ext uri="{FF2B5EF4-FFF2-40B4-BE49-F238E27FC236}">
              <a16:creationId xmlns="" xmlns:a16="http://schemas.microsoft.com/office/drawing/2014/main" id="{00000000-0008-0000-0500-0000F0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33" name="Text Box 16">
          <a:extLst>
            <a:ext uri="{FF2B5EF4-FFF2-40B4-BE49-F238E27FC236}">
              <a16:creationId xmlns="" xmlns:a16="http://schemas.microsoft.com/office/drawing/2014/main" id="{00000000-0008-0000-0500-0000F1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34" name="Text Box 17">
          <a:extLst>
            <a:ext uri="{FF2B5EF4-FFF2-40B4-BE49-F238E27FC236}">
              <a16:creationId xmlns="" xmlns:a16="http://schemas.microsoft.com/office/drawing/2014/main" id="{00000000-0008-0000-0500-0000F2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35" name="Text Box 18">
          <a:extLst>
            <a:ext uri="{FF2B5EF4-FFF2-40B4-BE49-F238E27FC236}">
              <a16:creationId xmlns="" xmlns:a16="http://schemas.microsoft.com/office/drawing/2014/main" id="{00000000-0008-0000-0500-0000F3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36" name="Text Box 19">
          <a:extLst>
            <a:ext uri="{FF2B5EF4-FFF2-40B4-BE49-F238E27FC236}">
              <a16:creationId xmlns="" xmlns:a16="http://schemas.microsoft.com/office/drawing/2014/main" id="{00000000-0008-0000-0500-0000F4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37" name="Text Box 16">
          <a:extLst>
            <a:ext uri="{FF2B5EF4-FFF2-40B4-BE49-F238E27FC236}">
              <a16:creationId xmlns="" xmlns:a16="http://schemas.microsoft.com/office/drawing/2014/main" id="{00000000-0008-0000-0500-0000F5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38" name="Text Box 17">
          <a:extLst>
            <a:ext uri="{FF2B5EF4-FFF2-40B4-BE49-F238E27FC236}">
              <a16:creationId xmlns="" xmlns:a16="http://schemas.microsoft.com/office/drawing/2014/main" id="{00000000-0008-0000-0500-0000F6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39" name="Text Box 18">
          <a:extLst>
            <a:ext uri="{FF2B5EF4-FFF2-40B4-BE49-F238E27FC236}">
              <a16:creationId xmlns="" xmlns:a16="http://schemas.microsoft.com/office/drawing/2014/main" id="{00000000-0008-0000-0500-0000F7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40" name="Text Box 19">
          <a:extLst>
            <a:ext uri="{FF2B5EF4-FFF2-40B4-BE49-F238E27FC236}">
              <a16:creationId xmlns="" xmlns:a16="http://schemas.microsoft.com/office/drawing/2014/main" id="{00000000-0008-0000-0500-0000F8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2041" name="Text Box 16">
          <a:extLst>
            <a:ext uri="{FF2B5EF4-FFF2-40B4-BE49-F238E27FC236}">
              <a16:creationId xmlns="" xmlns:a16="http://schemas.microsoft.com/office/drawing/2014/main" id="{00000000-0008-0000-0500-0000F9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2042" name="Text Box 17">
          <a:extLst>
            <a:ext uri="{FF2B5EF4-FFF2-40B4-BE49-F238E27FC236}">
              <a16:creationId xmlns="" xmlns:a16="http://schemas.microsoft.com/office/drawing/2014/main" id="{00000000-0008-0000-0500-0000FA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2043" name="Text Box 18">
          <a:extLst>
            <a:ext uri="{FF2B5EF4-FFF2-40B4-BE49-F238E27FC236}">
              <a16:creationId xmlns="" xmlns:a16="http://schemas.microsoft.com/office/drawing/2014/main" id="{00000000-0008-0000-0500-0000FB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2044" name="Text Box 19">
          <a:extLst>
            <a:ext uri="{FF2B5EF4-FFF2-40B4-BE49-F238E27FC236}">
              <a16:creationId xmlns="" xmlns:a16="http://schemas.microsoft.com/office/drawing/2014/main" id="{00000000-0008-0000-0500-0000FC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45" name="Text Box 16">
          <a:extLst>
            <a:ext uri="{FF2B5EF4-FFF2-40B4-BE49-F238E27FC236}">
              <a16:creationId xmlns="" xmlns:a16="http://schemas.microsoft.com/office/drawing/2014/main" id="{00000000-0008-0000-0500-0000FD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46" name="Text Box 17">
          <a:extLst>
            <a:ext uri="{FF2B5EF4-FFF2-40B4-BE49-F238E27FC236}">
              <a16:creationId xmlns="" xmlns:a16="http://schemas.microsoft.com/office/drawing/2014/main" id="{00000000-0008-0000-0500-0000FE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47" name="Text Box 18">
          <a:extLst>
            <a:ext uri="{FF2B5EF4-FFF2-40B4-BE49-F238E27FC236}">
              <a16:creationId xmlns="" xmlns:a16="http://schemas.microsoft.com/office/drawing/2014/main" id="{00000000-0008-0000-0500-0000FF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48" name="Text Box 19">
          <a:extLst>
            <a:ext uri="{FF2B5EF4-FFF2-40B4-BE49-F238E27FC236}">
              <a16:creationId xmlns="" xmlns:a16="http://schemas.microsoft.com/office/drawing/2014/main" id="{00000000-0008-0000-0500-00000008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49" name="Text Box 16">
          <a:extLst>
            <a:ext uri="{FF2B5EF4-FFF2-40B4-BE49-F238E27FC236}">
              <a16:creationId xmlns="" xmlns:a16="http://schemas.microsoft.com/office/drawing/2014/main" id="{00000000-0008-0000-0500-00000108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50" name="Text Box 17">
          <a:extLst>
            <a:ext uri="{FF2B5EF4-FFF2-40B4-BE49-F238E27FC236}">
              <a16:creationId xmlns="" xmlns:a16="http://schemas.microsoft.com/office/drawing/2014/main" id="{00000000-0008-0000-0500-00000208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51" name="Text Box 18">
          <a:extLst>
            <a:ext uri="{FF2B5EF4-FFF2-40B4-BE49-F238E27FC236}">
              <a16:creationId xmlns="" xmlns:a16="http://schemas.microsoft.com/office/drawing/2014/main" id="{00000000-0008-0000-0500-00000308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52" name="Text Box 16">
          <a:extLst>
            <a:ext uri="{FF2B5EF4-FFF2-40B4-BE49-F238E27FC236}">
              <a16:creationId xmlns="" xmlns:a16="http://schemas.microsoft.com/office/drawing/2014/main" id="{00000000-0008-0000-0500-000004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53" name="Text Box 17">
          <a:extLst>
            <a:ext uri="{FF2B5EF4-FFF2-40B4-BE49-F238E27FC236}">
              <a16:creationId xmlns="" xmlns:a16="http://schemas.microsoft.com/office/drawing/2014/main" id="{00000000-0008-0000-0500-000005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54" name="Text Box 18">
          <a:extLst>
            <a:ext uri="{FF2B5EF4-FFF2-40B4-BE49-F238E27FC236}">
              <a16:creationId xmlns="" xmlns:a16="http://schemas.microsoft.com/office/drawing/2014/main" id="{00000000-0008-0000-0500-000006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55" name="Text Box 19">
          <a:extLst>
            <a:ext uri="{FF2B5EF4-FFF2-40B4-BE49-F238E27FC236}">
              <a16:creationId xmlns="" xmlns:a16="http://schemas.microsoft.com/office/drawing/2014/main" id="{00000000-0008-0000-0500-000007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56" name="Text Box 16">
          <a:extLst>
            <a:ext uri="{FF2B5EF4-FFF2-40B4-BE49-F238E27FC236}">
              <a16:creationId xmlns="" xmlns:a16="http://schemas.microsoft.com/office/drawing/2014/main" id="{00000000-0008-0000-0500-000008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57" name="Text Box 17">
          <a:extLst>
            <a:ext uri="{FF2B5EF4-FFF2-40B4-BE49-F238E27FC236}">
              <a16:creationId xmlns="" xmlns:a16="http://schemas.microsoft.com/office/drawing/2014/main" id="{00000000-0008-0000-0500-000009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58" name="Text Box 18">
          <a:extLst>
            <a:ext uri="{FF2B5EF4-FFF2-40B4-BE49-F238E27FC236}">
              <a16:creationId xmlns="" xmlns:a16="http://schemas.microsoft.com/office/drawing/2014/main" id="{00000000-0008-0000-0500-00000A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59" name="Text Box 19">
          <a:extLst>
            <a:ext uri="{FF2B5EF4-FFF2-40B4-BE49-F238E27FC236}">
              <a16:creationId xmlns="" xmlns:a16="http://schemas.microsoft.com/office/drawing/2014/main" id="{00000000-0008-0000-0500-00000B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0</xdr:rowOff>
    </xdr:from>
    <xdr:ext cx="95250" cy="171450"/>
    <xdr:sp macro="" textlink="">
      <xdr:nvSpPr>
        <xdr:cNvPr id="2060" name="Text Box 16">
          <a:extLst>
            <a:ext uri="{FF2B5EF4-FFF2-40B4-BE49-F238E27FC236}">
              <a16:creationId xmlns="" xmlns:a16="http://schemas.microsoft.com/office/drawing/2014/main" id="{00000000-0008-0000-0500-00000C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0</xdr:rowOff>
    </xdr:from>
    <xdr:ext cx="95250" cy="171450"/>
    <xdr:sp macro="" textlink="">
      <xdr:nvSpPr>
        <xdr:cNvPr id="2061" name="Text Box 17">
          <a:extLst>
            <a:ext uri="{FF2B5EF4-FFF2-40B4-BE49-F238E27FC236}">
              <a16:creationId xmlns="" xmlns:a16="http://schemas.microsoft.com/office/drawing/2014/main" id="{00000000-0008-0000-0500-00000D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0</xdr:rowOff>
    </xdr:from>
    <xdr:ext cx="95250" cy="171450"/>
    <xdr:sp macro="" textlink="">
      <xdr:nvSpPr>
        <xdr:cNvPr id="2062" name="Text Box 18">
          <a:extLst>
            <a:ext uri="{FF2B5EF4-FFF2-40B4-BE49-F238E27FC236}">
              <a16:creationId xmlns="" xmlns:a16="http://schemas.microsoft.com/office/drawing/2014/main" id="{00000000-0008-0000-0500-00000E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0</xdr:rowOff>
    </xdr:from>
    <xdr:ext cx="95250" cy="171450"/>
    <xdr:sp macro="" textlink="">
      <xdr:nvSpPr>
        <xdr:cNvPr id="2063" name="Text Box 19">
          <a:extLst>
            <a:ext uri="{FF2B5EF4-FFF2-40B4-BE49-F238E27FC236}">
              <a16:creationId xmlns="" xmlns:a16="http://schemas.microsoft.com/office/drawing/2014/main" id="{00000000-0008-0000-0500-00000F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0</xdr:rowOff>
    </xdr:from>
    <xdr:ext cx="95250" cy="171450"/>
    <xdr:sp macro="" textlink="">
      <xdr:nvSpPr>
        <xdr:cNvPr id="2064" name="Text Box 16">
          <a:extLst>
            <a:ext uri="{FF2B5EF4-FFF2-40B4-BE49-F238E27FC236}">
              <a16:creationId xmlns="" xmlns:a16="http://schemas.microsoft.com/office/drawing/2014/main" id="{00000000-0008-0000-0500-000010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0</xdr:rowOff>
    </xdr:from>
    <xdr:ext cx="95250" cy="171450"/>
    <xdr:sp macro="" textlink="">
      <xdr:nvSpPr>
        <xdr:cNvPr id="2065" name="Text Box 17">
          <a:extLst>
            <a:ext uri="{FF2B5EF4-FFF2-40B4-BE49-F238E27FC236}">
              <a16:creationId xmlns="" xmlns:a16="http://schemas.microsoft.com/office/drawing/2014/main" id="{00000000-0008-0000-0500-000011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0</xdr:rowOff>
    </xdr:from>
    <xdr:ext cx="95250" cy="171450"/>
    <xdr:sp macro="" textlink="">
      <xdr:nvSpPr>
        <xdr:cNvPr id="2066" name="Text Box 18">
          <a:extLst>
            <a:ext uri="{FF2B5EF4-FFF2-40B4-BE49-F238E27FC236}">
              <a16:creationId xmlns="" xmlns:a16="http://schemas.microsoft.com/office/drawing/2014/main" id="{00000000-0008-0000-0500-000012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0</xdr:rowOff>
    </xdr:from>
    <xdr:ext cx="95250" cy="171450"/>
    <xdr:sp macro="" textlink="">
      <xdr:nvSpPr>
        <xdr:cNvPr id="2067" name="Text Box 19">
          <a:extLst>
            <a:ext uri="{FF2B5EF4-FFF2-40B4-BE49-F238E27FC236}">
              <a16:creationId xmlns="" xmlns:a16="http://schemas.microsoft.com/office/drawing/2014/main" id="{00000000-0008-0000-0500-000013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xdr:row>
      <xdr:rowOff>504825</xdr:rowOff>
    </xdr:from>
    <xdr:ext cx="95250" cy="444014"/>
    <xdr:sp macro="" textlink="">
      <xdr:nvSpPr>
        <xdr:cNvPr id="2072" name="Text Box 15">
          <a:extLst>
            <a:ext uri="{FF2B5EF4-FFF2-40B4-BE49-F238E27FC236}">
              <a16:creationId xmlns="" xmlns:a16="http://schemas.microsoft.com/office/drawing/2014/main" id="{00000000-0008-0000-0500-000018080000}"/>
            </a:ext>
          </a:extLst>
        </xdr:cNvPr>
        <xdr:cNvSpPr txBox="1">
          <a:spLocks noChangeArrowheads="1"/>
        </xdr:cNvSpPr>
      </xdr:nvSpPr>
      <xdr:spPr bwMode="auto">
        <a:xfrm>
          <a:off x="4664364" y="377738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0</xdr:rowOff>
    </xdr:from>
    <xdr:ext cx="95250" cy="171450"/>
    <xdr:sp macro="" textlink="">
      <xdr:nvSpPr>
        <xdr:cNvPr id="2073" name="Text Box 16">
          <a:extLst>
            <a:ext uri="{FF2B5EF4-FFF2-40B4-BE49-F238E27FC236}">
              <a16:creationId xmlns="" xmlns:a16="http://schemas.microsoft.com/office/drawing/2014/main" id="{00000000-0008-0000-0500-000019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0</xdr:rowOff>
    </xdr:from>
    <xdr:ext cx="95250" cy="171450"/>
    <xdr:sp macro="" textlink="">
      <xdr:nvSpPr>
        <xdr:cNvPr id="2074" name="Text Box 17">
          <a:extLst>
            <a:ext uri="{FF2B5EF4-FFF2-40B4-BE49-F238E27FC236}">
              <a16:creationId xmlns="" xmlns:a16="http://schemas.microsoft.com/office/drawing/2014/main" id="{00000000-0008-0000-0500-00001A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0</xdr:rowOff>
    </xdr:from>
    <xdr:ext cx="95250" cy="171450"/>
    <xdr:sp macro="" textlink="">
      <xdr:nvSpPr>
        <xdr:cNvPr id="2075" name="Text Box 18">
          <a:extLst>
            <a:ext uri="{FF2B5EF4-FFF2-40B4-BE49-F238E27FC236}">
              <a16:creationId xmlns="" xmlns:a16="http://schemas.microsoft.com/office/drawing/2014/main" id="{00000000-0008-0000-0500-00001B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0</xdr:rowOff>
    </xdr:from>
    <xdr:ext cx="95250" cy="171450"/>
    <xdr:sp macro="" textlink="">
      <xdr:nvSpPr>
        <xdr:cNvPr id="2076" name="Text Box 19">
          <a:extLst>
            <a:ext uri="{FF2B5EF4-FFF2-40B4-BE49-F238E27FC236}">
              <a16:creationId xmlns="" xmlns:a16="http://schemas.microsoft.com/office/drawing/2014/main" id="{00000000-0008-0000-0500-00001C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0</xdr:rowOff>
    </xdr:from>
    <xdr:ext cx="95250" cy="171450"/>
    <xdr:sp macro="" textlink="">
      <xdr:nvSpPr>
        <xdr:cNvPr id="2077" name="Text Box 16">
          <a:extLst>
            <a:ext uri="{FF2B5EF4-FFF2-40B4-BE49-F238E27FC236}">
              <a16:creationId xmlns="" xmlns:a16="http://schemas.microsoft.com/office/drawing/2014/main" id="{00000000-0008-0000-0500-00001D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0</xdr:rowOff>
    </xdr:from>
    <xdr:ext cx="95250" cy="171450"/>
    <xdr:sp macro="" textlink="">
      <xdr:nvSpPr>
        <xdr:cNvPr id="2078" name="Text Box 17">
          <a:extLst>
            <a:ext uri="{FF2B5EF4-FFF2-40B4-BE49-F238E27FC236}">
              <a16:creationId xmlns="" xmlns:a16="http://schemas.microsoft.com/office/drawing/2014/main" id="{00000000-0008-0000-0500-00001E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12</xdr:row>
      <xdr:rowOff>15875</xdr:rowOff>
    </xdr:from>
    <xdr:ext cx="95250" cy="171450"/>
    <xdr:sp macro="" textlink="">
      <xdr:nvSpPr>
        <xdr:cNvPr id="2079" name="Text Box 18">
          <a:extLst>
            <a:ext uri="{FF2B5EF4-FFF2-40B4-BE49-F238E27FC236}">
              <a16:creationId xmlns="" xmlns:a16="http://schemas.microsoft.com/office/drawing/2014/main" id="{00000000-0008-0000-0500-00001F080000}"/>
            </a:ext>
          </a:extLst>
        </xdr:cNvPr>
        <xdr:cNvSpPr txBox="1">
          <a:spLocks noChangeArrowheads="1"/>
        </xdr:cNvSpPr>
      </xdr:nvSpPr>
      <xdr:spPr bwMode="auto">
        <a:xfrm>
          <a:off x="12485398" y="416069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xdr:row>
      <xdr:rowOff>0</xdr:rowOff>
    </xdr:from>
    <xdr:ext cx="95250" cy="171450"/>
    <xdr:sp macro="" textlink="">
      <xdr:nvSpPr>
        <xdr:cNvPr id="2080" name="Text Box 16">
          <a:extLst>
            <a:ext uri="{FF2B5EF4-FFF2-40B4-BE49-F238E27FC236}">
              <a16:creationId xmlns="" xmlns:a16="http://schemas.microsoft.com/office/drawing/2014/main" id="{00000000-0008-0000-0500-000020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xdr:row>
      <xdr:rowOff>0</xdr:rowOff>
    </xdr:from>
    <xdr:ext cx="95250" cy="171450"/>
    <xdr:sp macro="" textlink="">
      <xdr:nvSpPr>
        <xdr:cNvPr id="2081" name="Text Box 17">
          <a:extLst>
            <a:ext uri="{FF2B5EF4-FFF2-40B4-BE49-F238E27FC236}">
              <a16:creationId xmlns="" xmlns:a16="http://schemas.microsoft.com/office/drawing/2014/main" id="{00000000-0008-0000-0500-000021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xdr:row>
      <xdr:rowOff>0</xdr:rowOff>
    </xdr:from>
    <xdr:ext cx="95250" cy="171450"/>
    <xdr:sp macro="" textlink="">
      <xdr:nvSpPr>
        <xdr:cNvPr id="2082" name="Text Box 18">
          <a:extLst>
            <a:ext uri="{FF2B5EF4-FFF2-40B4-BE49-F238E27FC236}">
              <a16:creationId xmlns="" xmlns:a16="http://schemas.microsoft.com/office/drawing/2014/main" id="{00000000-0008-0000-0500-000022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xdr:row>
      <xdr:rowOff>0</xdr:rowOff>
    </xdr:from>
    <xdr:ext cx="95250" cy="171450"/>
    <xdr:sp macro="" textlink="">
      <xdr:nvSpPr>
        <xdr:cNvPr id="2083" name="Text Box 19">
          <a:extLst>
            <a:ext uri="{FF2B5EF4-FFF2-40B4-BE49-F238E27FC236}">
              <a16:creationId xmlns="" xmlns:a16="http://schemas.microsoft.com/office/drawing/2014/main" id="{00000000-0008-0000-0500-000023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xdr:row>
      <xdr:rowOff>0</xdr:rowOff>
    </xdr:from>
    <xdr:ext cx="95250" cy="171450"/>
    <xdr:sp macro="" textlink="">
      <xdr:nvSpPr>
        <xdr:cNvPr id="2084" name="Text Box 16">
          <a:extLst>
            <a:ext uri="{FF2B5EF4-FFF2-40B4-BE49-F238E27FC236}">
              <a16:creationId xmlns="" xmlns:a16="http://schemas.microsoft.com/office/drawing/2014/main" id="{00000000-0008-0000-0500-000024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504825</xdr:rowOff>
    </xdr:from>
    <xdr:ext cx="95250" cy="456743"/>
    <xdr:sp macro="" textlink="">
      <xdr:nvSpPr>
        <xdr:cNvPr id="2145" name="Text Box 15">
          <a:extLst>
            <a:ext uri="{FF2B5EF4-FFF2-40B4-BE49-F238E27FC236}">
              <a16:creationId xmlns="" xmlns:a16="http://schemas.microsoft.com/office/drawing/2014/main" id="{00000000-0008-0000-0500-000061080000}"/>
            </a:ext>
          </a:extLst>
        </xdr:cNvPr>
        <xdr:cNvSpPr txBox="1">
          <a:spLocks noChangeArrowheads="1"/>
        </xdr:cNvSpPr>
      </xdr:nvSpPr>
      <xdr:spPr bwMode="auto">
        <a:xfrm>
          <a:off x="4664364" y="4516293"/>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504825</xdr:rowOff>
    </xdr:from>
    <xdr:ext cx="95250" cy="442269"/>
    <xdr:sp macro="" textlink="">
      <xdr:nvSpPr>
        <xdr:cNvPr id="2146" name="Text Box 15">
          <a:extLst>
            <a:ext uri="{FF2B5EF4-FFF2-40B4-BE49-F238E27FC236}">
              <a16:creationId xmlns="" xmlns:a16="http://schemas.microsoft.com/office/drawing/2014/main" id="{00000000-0008-0000-0500-000062080000}"/>
            </a:ext>
          </a:extLst>
        </xdr:cNvPr>
        <xdr:cNvSpPr txBox="1">
          <a:spLocks noChangeArrowheads="1"/>
        </xdr:cNvSpPr>
      </xdr:nvSpPr>
      <xdr:spPr bwMode="auto">
        <a:xfrm>
          <a:off x="12540961" y="4516293"/>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504825</xdr:rowOff>
    </xdr:from>
    <xdr:ext cx="95250" cy="213632"/>
    <xdr:sp macro="" textlink="">
      <xdr:nvSpPr>
        <xdr:cNvPr id="2148" name="Text Box 15">
          <a:extLst>
            <a:ext uri="{FF2B5EF4-FFF2-40B4-BE49-F238E27FC236}">
              <a16:creationId xmlns="" xmlns:a16="http://schemas.microsoft.com/office/drawing/2014/main" id="{00000000-0008-0000-0500-000064080000}"/>
            </a:ext>
          </a:extLst>
        </xdr:cNvPr>
        <xdr:cNvSpPr txBox="1">
          <a:spLocks noChangeArrowheads="1"/>
        </xdr:cNvSpPr>
      </xdr:nvSpPr>
      <xdr:spPr bwMode="auto">
        <a:xfrm>
          <a:off x="4664364" y="45162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504825</xdr:rowOff>
    </xdr:from>
    <xdr:ext cx="95250" cy="444331"/>
    <xdr:sp macro="" textlink="">
      <xdr:nvSpPr>
        <xdr:cNvPr id="2149" name="Text Box 15">
          <a:extLst>
            <a:ext uri="{FF2B5EF4-FFF2-40B4-BE49-F238E27FC236}">
              <a16:creationId xmlns="" xmlns:a16="http://schemas.microsoft.com/office/drawing/2014/main" id="{00000000-0008-0000-0500-000065080000}"/>
            </a:ext>
          </a:extLst>
        </xdr:cNvPr>
        <xdr:cNvSpPr txBox="1">
          <a:spLocks noChangeArrowheads="1"/>
        </xdr:cNvSpPr>
      </xdr:nvSpPr>
      <xdr:spPr bwMode="auto">
        <a:xfrm>
          <a:off x="4664364" y="4516293"/>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504825</xdr:rowOff>
    </xdr:from>
    <xdr:ext cx="95250" cy="213632"/>
    <xdr:sp macro="" textlink="">
      <xdr:nvSpPr>
        <xdr:cNvPr id="2150" name="Text Box 15">
          <a:extLst>
            <a:ext uri="{FF2B5EF4-FFF2-40B4-BE49-F238E27FC236}">
              <a16:creationId xmlns="" xmlns:a16="http://schemas.microsoft.com/office/drawing/2014/main" id="{00000000-0008-0000-0500-000066080000}"/>
            </a:ext>
          </a:extLst>
        </xdr:cNvPr>
        <xdr:cNvSpPr txBox="1">
          <a:spLocks noChangeArrowheads="1"/>
        </xdr:cNvSpPr>
      </xdr:nvSpPr>
      <xdr:spPr bwMode="auto">
        <a:xfrm>
          <a:off x="12540961" y="45162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151" name="Text Box 16">
          <a:extLst>
            <a:ext uri="{FF2B5EF4-FFF2-40B4-BE49-F238E27FC236}">
              <a16:creationId xmlns="" xmlns:a16="http://schemas.microsoft.com/office/drawing/2014/main" id="{00000000-0008-0000-0500-000067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152" name="Text Box 17">
          <a:extLst>
            <a:ext uri="{FF2B5EF4-FFF2-40B4-BE49-F238E27FC236}">
              <a16:creationId xmlns="" xmlns:a16="http://schemas.microsoft.com/office/drawing/2014/main" id="{00000000-0008-0000-0500-000068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153" name="Text Box 18">
          <a:extLst>
            <a:ext uri="{FF2B5EF4-FFF2-40B4-BE49-F238E27FC236}">
              <a16:creationId xmlns="" xmlns:a16="http://schemas.microsoft.com/office/drawing/2014/main" id="{00000000-0008-0000-0500-000069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154" name="Text Box 19">
          <a:extLst>
            <a:ext uri="{FF2B5EF4-FFF2-40B4-BE49-F238E27FC236}">
              <a16:creationId xmlns="" xmlns:a16="http://schemas.microsoft.com/office/drawing/2014/main" id="{00000000-0008-0000-0500-00006A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155" name="Text Box 16">
          <a:extLst>
            <a:ext uri="{FF2B5EF4-FFF2-40B4-BE49-F238E27FC236}">
              <a16:creationId xmlns="" xmlns:a16="http://schemas.microsoft.com/office/drawing/2014/main" id="{00000000-0008-0000-0500-00006B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156" name="Text Box 17">
          <a:extLst>
            <a:ext uri="{FF2B5EF4-FFF2-40B4-BE49-F238E27FC236}">
              <a16:creationId xmlns="" xmlns:a16="http://schemas.microsoft.com/office/drawing/2014/main" id="{00000000-0008-0000-0500-00006C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157" name="Text Box 18">
          <a:extLst>
            <a:ext uri="{FF2B5EF4-FFF2-40B4-BE49-F238E27FC236}">
              <a16:creationId xmlns="" xmlns:a16="http://schemas.microsoft.com/office/drawing/2014/main" id="{00000000-0008-0000-0500-00006D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158" name="Text Box 19">
          <a:extLst>
            <a:ext uri="{FF2B5EF4-FFF2-40B4-BE49-F238E27FC236}">
              <a16:creationId xmlns="" xmlns:a16="http://schemas.microsoft.com/office/drawing/2014/main" id="{00000000-0008-0000-0500-00006E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2159" name="Text Box 16">
          <a:extLst>
            <a:ext uri="{FF2B5EF4-FFF2-40B4-BE49-F238E27FC236}">
              <a16:creationId xmlns="" xmlns:a16="http://schemas.microsoft.com/office/drawing/2014/main" id="{00000000-0008-0000-0500-00006F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2160" name="Text Box 17">
          <a:extLst>
            <a:ext uri="{FF2B5EF4-FFF2-40B4-BE49-F238E27FC236}">
              <a16:creationId xmlns="" xmlns:a16="http://schemas.microsoft.com/office/drawing/2014/main" id="{00000000-0008-0000-0500-000070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2161" name="Text Box 18">
          <a:extLst>
            <a:ext uri="{FF2B5EF4-FFF2-40B4-BE49-F238E27FC236}">
              <a16:creationId xmlns="" xmlns:a16="http://schemas.microsoft.com/office/drawing/2014/main" id="{00000000-0008-0000-0500-000071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2162" name="Text Box 19">
          <a:extLst>
            <a:ext uri="{FF2B5EF4-FFF2-40B4-BE49-F238E27FC236}">
              <a16:creationId xmlns="" xmlns:a16="http://schemas.microsoft.com/office/drawing/2014/main" id="{00000000-0008-0000-0500-000072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xdr:row>
      <xdr:rowOff>504825</xdr:rowOff>
    </xdr:from>
    <xdr:ext cx="95250" cy="444014"/>
    <xdr:sp macro="" textlink="">
      <xdr:nvSpPr>
        <xdr:cNvPr id="2163" name="Text Box 15">
          <a:extLst>
            <a:ext uri="{FF2B5EF4-FFF2-40B4-BE49-F238E27FC236}">
              <a16:creationId xmlns="" xmlns:a16="http://schemas.microsoft.com/office/drawing/2014/main" id="{00000000-0008-0000-0500-000073080000}"/>
            </a:ext>
          </a:extLst>
        </xdr:cNvPr>
        <xdr:cNvSpPr txBox="1">
          <a:spLocks noChangeArrowheads="1"/>
        </xdr:cNvSpPr>
      </xdr:nvSpPr>
      <xdr:spPr bwMode="auto">
        <a:xfrm>
          <a:off x="4664364" y="525520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164" name="Text Box 16">
          <a:extLst>
            <a:ext uri="{FF2B5EF4-FFF2-40B4-BE49-F238E27FC236}">
              <a16:creationId xmlns="" xmlns:a16="http://schemas.microsoft.com/office/drawing/2014/main" id="{00000000-0008-0000-0500-000074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165" name="Text Box 17">
          <a:extLst>
            <a:ext uri="{FF2B5EF4-FFF2-40B4-BE49-F238E27FC236}">
              <a16:creationId xmlns="" xmlns:a16="http://schemas.microsoft.com/office/drawing/2014/main" id="{00000000-0008-0000-0500-000075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166" name="Text Box 18">
          <a:extLst>
            <a:ext uri="{FF2B5EF4-FFF2-40B4-BE49-F238E27FC236}">
              <a16:creationId xmlns="" xmlns:a16="http://schemas.microsoft.com/office/drawing/2014/main" id="{00000000-0008-0000-0500-000076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167" name="Text Box 19">
          <a:extLst>
            <a:ext uri="{FF2B5EF4-FFF2-40B4-BE49-F238E27FC236}">
              <a16:creationId xmlns="" xmlns:a16="http://schemas.microsoft.com/office/drawing/2014/main" id="{00000000-0008-0000-0500-000077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xdr:row>
      <xdr:rowOff>504825</xdr:rowOff>
    </xdr:from>
    <xdr:ext cx="95250" cy="442269"/>
    <xdr:sp macro="" textlink="">
      <xdr:nvSpPr>
        <xdr:cNvPr id="2168" name="Text Box 15">
          <a:extLst>
            <a:ext uri="{FF2B5EF4-FFF2-40B4-BE49-F238E27FC236}">
              <a16:creationId xmlns="" xmlns:a16="http://schemas.microsoft.com/office/drawing/2014/main" id="{00000000-0008-0000-0500-000078080000}"/>
            </a:ext>
          </a:extLst>
        </xdr:cNvPr>
        <xdr:cNvSpPr txBox="1">
          <a:spLocks noChangeArrowheads="1"/>
        </xdr:cNvSpPr>
      </xdr:nvSpPr>
      <xdr:spPr bwMode="auto">
        <a:xfrm>
          <a:off x="12540961" y="525520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169" name="Text Box 16">
          <a:extLst>
            <a:ext uri="{FF2B5EF4-FFF2-40B4-BE49-F238E27FC236}">
              <a16:creationId xmlns="" xmlns:a16="http://schemas.microsoft.com/office/drawing/2014/main" id="{00000000-0008-0000-0500-000079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170" name="Text Box 17">
          <a:extLst>
            <a:ext uri="{FF2B5EF4-FFF2-40B4-BE49-F238E27FC236}">
              <a16:creationId xmlns="" xmlns:a16="http://schemas.microsoft.com/office/drawing/2014/main" id="{00000000-0008-0000-0500-00007A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171" name="Text Box 18">
          <a:extLst>
            <a:ext uri="{FF2B5EF4-FFF2-40B4-BE49-F238E27FC236}">
              <a16:creationId xmlns="" xmlns:a16="http://schemas.microsoft.com/office/drawing/2014/main" id="{00000000-0008-0000-0500-00007B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172" name="Text Box 16">
          <a:extLst>
            <a:ext uri="{FF2B5EF4-FFF2-40B4-BE49-F238E27FC236}">
              <a16:creationId xmlns="" xmlns:a16="http://schemas.microsoft.com/office/drawing/2014/main" id="{00000000-0008-0000-0500-00007C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173" name="Text Box 17">
          <a:extLst>
            <a:ext uri="{FF2B5EF4-FFF2-40B4-BE49-F238E27FC236}">
              <a16:creationId xmlns="" xmlns:a16="http://schemas.microsoft.com/office/drawing/2014/main" id="{00000000-0008-0000-0500-00007D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174" name="Text Box 18">
          <a:extLst>
            <a:ext uri="{FF2B5EF4-FFF2-40B4-BE49-F238E27FC236}">
              <a16:creationId xmlns="" xmlns:a16="http://schemas.microsoft.com/office/drawing/2014/main" id="{00000000-0008-0000-0500-00007E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175" name="Text Box 19">
          <a:extLst>
            <a:ext uri="{FF2B5EF4-FFF2-40B4-BE49-F238E27FC236}">
              <a16:creationId xmlns="" xmlns:a16="http://schemas.microsoft.com/office/drawing/2014/main" id="{00000000-0008-0000-0500-00007F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176" name="Text Box 16">
          <a:extLst>
            <a:ext uri="{FF2B5EF4-FFF2-40B4-BE49-F238E27FC236}">
              <a16:creationId xmlns="" xmlns:a16="http://schemas.microsoft.com/office/drawing/2014/main" id="{00000000-0008-0000-0500-000080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177" name="Text Box 17">
          <a:extLst>
            <a:ext uri="{FF2B5EF4-FFF2-40B4-BE49-F238E27FC236}">
              <a16:creationId xmlns="" xmlns:a16="http://schemas.microsoft.com/office/drawing/2014/main" id="{00000000-0008-0000-0500-000081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178" name="Text Box 18">
          <a:extLst>
            <a:ext uri="{FF2B5EF4-FFF2-40B4-BE49-F238E27FC236}">
              <a16:creationId xmlns="" xmlns:a16="http://schemas.microsoft.com/office/drawing/2014/main" id="{00000000-0008-0000-0500-000082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18</xdr:row>
      <xdr:rowOff>170392</xdr:rowOff>
    </xdr:from>
    <xdr:ext cx="95250" cy="213632"/>
    <xdr:sp macro="" textlink="">
      <xdr:nvSpPr>
        <xdr:cNvPr id="2179" name="Text Box 15">
          <a:extLst>
            <a:ext uri="{FF2B5EF4-FFF2-40B4-BE49-F238E27FC236}">
              <a16:creationId xmlns="" xmlns:a16="http://schemas.microsoft.com/office/drawing/2014/main" id="{00000000-0008-0000-0500-00008308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180" name="Text Box 16">
          <a:extLst>
            <a:ext uri="{FF2B5EF4-FFF2-40B4-BE49-F238E27FC236}">
              <a16:creationId xmlns="" xmlns:a16="http://schemas.microsoft.com/office/drawing/2014/main" id="{00000000-0008-0000-0500-000084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181" name="Text Box 17">
          <a:extLst>
            <a:ext uri="{FF2B5EF4-FFF2-40B4-BE49-F238E27FC236}">
              <a16:creationId xmlns="" xmlns:a16="http://schemas.microsoft.com/office/drawing/2014/main" id="{00000000-0008-0000-0500-000085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182" name="Text Box 18">
          <a:extLst>
            <a:ext uri="{FF2B5EF4-FFF2-40B4-BE49-F238E27FC236}">
              <a16:creationId xmlns="" xmlns:a16="http://schemas.microsoft.com/office/drawing/2014/main" id="{00000000-0008-0000-0500-000086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183" name="Text Box 19">
          <a:extLst>
            <a:ext uri="{FF2B5EF4-FFF2-40B4-BE49-F238E27FC236}">
              <a16:creationId xmlns="" xmlns:a16="http://schemas.microsoft.com/office/drawing/2014/main" id="{00000000-0008-0000-0500-000087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184" name="Text Box 16">
          <a:extLst>
            <a:ext uri="{FF2B5EF4-FFF2-40B4-BE49-F238E27FC236}">
              <a16:creationId xmlns="" xmlns:a16="http://schemas.microsoft.com/office/drawing/2014/main" id="{00000000-0008-0000-0500-000088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185" name="Text Box 17">
          <a:extLst>
            <a:ext uri="{FF2B5EF4-FFF2-40B4-BE49-F238E27FC236}">
              <a16:creationId xmlns="" xmlns:a16="http://schemas.microsoft.com/office/drawing/2014/main" id="{00000000-0008-0000-0500-000089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186" name="Text Box 18">
          <a:extLst>
            <a:ext uri="{FF2B5EF4-FFF2-40B4-BE49-F238E27FC236}">
              <a16:creationId xmlns="" xmlns:a16="http://schemas.microsoft.com/office/drawing/2014/main" id="{00000000-0008-0000-0500-00008A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187" name="Text Box 19">
          <a:extLst>
            <a:ext uri="{FF2B5EF4-FFF2-40B4-BE49-F238E27FC236}">
              <a16:creationId xmlns="" xmlns:a16="http://schemas.microsoft.com/office/drawing/2014/main" id="{00000000-0008-0000-0500-00008B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xdr:row>
      <xdr:rowOff>0</xdr:rowOff>
    </xdr:from>
    <xdr:ext cx="95250" cy="171450"/>
    <xdr:sp macro="" textlink="">
      <xdr:nvSpPr>
        <xdr:cNvPr id="2188" name="Text Box 16">
          <a:extLst>
            <a:ext uri="{FF2B5EF4-FFF2-40B4-BE49-F238E27FC236}">
              <a16:creationId xmlns="" xmlns:a16="http://schemas.microsoft.com/office/drawing/2014/main" id="{00000000-0008-0000-0500-00008C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xdr:row>
      <xdr:rowOff>0</xdr:rowOff>
    </xdr:from>
    <xdr:ext cx="95250" cy="171450"/>
    <xdr:sp macro="" textlink="">
      <xdr:nvSpPr>
        <xdr:cNvPr id="2189" name="Text Box 17">
          <a:extLst>
            <a:ext uri="{FF2B5EF4-FFF2-40B4-BE49-F238E27FC236}">
              <a16:creationId xmlns="" xmlns:a16="http://schemas.microsoft.com/office/drawing/2014/main" id="{00000000-0008-0000-0500-00008D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xdr:row>
      <xdr:rowOff>0</xdr:rowOff>
    </xdr:from>
    <xdr:ext cx="95250" cy="171450"/>
    <xdr:sp macro="" textlink="">
      <xdr:nvSpPr>
        <xdr:cNvPr id="2190" name="Text Box 18">
          <a:extLst>
            <a:ext uri="{FF2B5EF4-FFF2-40B4-BE49-F238E27FC236}">
              <a16:creationId xmlns="" xmlns:a16="http://schemas.microsoft.com/office/drawing/2014/main" id="{00000000-0008-0000-0500-00008E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xdr:row>
      <xdr:rowOff>0</xdr:rowOff>
    </xdr:from>
    <xdr:ext cx="95250" cy="171450"/>
    <xdr:sp macro="" textlink="">
      <xdr:nvSpPr>
        <xdr:cNvPr id="2191" name="Text Box 19">
          <a:extLst>
            <a:ext uri="{FF2B5EF4-FFF2-40B4-BE49-F238E27FC236}">
              <a16:creationId xmlns="" xmlns:a16="http://schemas.microsoft.com/office/drawing/2014/main" id="{00000000-0008-0000-0500-00008F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xdr:row>
      <xdr:rowOff>504825</xdr:rowOff>
    </xdr:from>
    <xdr:ext cx="95250" cy="444014"/>
    <xdr:sp macro="" textlink="">
      <xdr:nvSpPr>
        <xdr:cNvPr id="2192" name="Text Box 15">
          <a:extLst>
            <a:ext uri="{FF2B5EF4-FFF2-40B4-BE49-F238E27FC236}">
              <a16:creationId xmlns="" xmlns:a16="http://schemas.microsoft.com/office/drawing/2014/main" id="{00000000-0008-0000-0500-000090080000}"/>
            </a:ext>
          </a:extLst>
        </xdr:cNvPr>
        <xdr:cNvSpPr txBox="1">
          <a:spLocks noChangeArrowheads="1"/>
        </xdr:cNvSpPr>
      </xdr:nvSpPr>
      <xdr:spPr bwMode="auto">
        <a:xfrm>
          <a:off x="4664364" y="525520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193" name="Text Box 16">
          <a:extLst>
            <a:ext uri="{FF2B5EF4-FFF2-40B4-BE49-F238E27FC236}">
              <a16:creationId xmlns="" xmlns:a16="http://schemas.microsoft.com/office/drawing/2014/main" id="{00000000-0008-0000-0500-000091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194" name="Text Box 17">
          <a:extLst>
            <a:ext uri="{FF2B5EF4-FFF2-40B4-BE49-F238E27FC236}">
              <a16:creationId xmlns="" xmlns:a16="http://schemas.microsoft.com/office/drawing/2014/main" id="{00000000-0008-0000-0500-000092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195" name="Text Box 18">
          <a:extLst>
            <a:ext uri="{FF2B5EF4-FFF2-40B4-BE49-F238E27FC236}">
              <a16:creationId xmlns="" xmlns:a16="http://schemas.microsoft.com/office/drawing/2014/main" id="{00000000-0008-0000-0500-000093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196" name="Text Box 19">
          <a:extLst>
            <a:ext uri="{FF2B5EF4-FFF2-40B4-BE49-F238E27FC236}">
              <a16:creationId xmlns="" xmlns:a16="http://schemas.microsoft.com/office/drawing/2014/main" id="{00000000-0008-0000-0500-000094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197" name="Text Box 16">
          <a:extLst>
            <a:ext uri="{FF2B5EF4-FFF2-40B4-BE49-F238E27FC236}">
              <a16:creationId xmlns="" xmlns:a16="http://schemas.microsoft.com/office/drawing/2014/main" id="{00000000-0008-0000-0500-000095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198" name="Text Box 17">
          <a:extLst>
            <a:ext uri="{FF2B5EF4-FFF2-40B4-BE49-F238E27FC236}">
              <a16:creationId xmlns="" xmlns:a16="http://schemas.microsoft.com/office/drawing/2014/main" id="{00000000-0008-0000-0500-000096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18</xdr:row>
      <xdr:rowOff>15875</xdr:rowOff>
    </xdr:from>
    <xdr:ext cx="95250" cy="171450"/>
    <xdr:sp macro="" textlink="">
      <xdr:nvSpPr>
        <xdr:cNvPr id="2199" name="Text Box 18">
          <a:extLst>
            <a:ext uri="{FF2B5EF4-FFF2-40B4-BE49-F238E27FC236}">
              <a16:creationId xmlns="" xmlns:a16="http://schemas.microsoft.com/office/drawing/2014/main" id="{00000000-0008-0000-0500-000097080000}"/>
            </a:ext>
          </a:extLst>
        </xdr:cNvPr>
        <xdr:cNvSpPr txBox="1">
          <a:spLocks noChangeArrowheads="1"/>
        </xdr:cNvSpPr>
      </xdr:nvSpPr>
      <xdr:spPr bwMode="auto">
        <a:xfrm>
          <a:off x="12485398" y="563851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200" name="Text Box 16">
          <a:extLst>
            <a:ext uri="{FF2B5EF4-FFF2-40B4-BE49-F238E27FC236}">
              <a16:creationId xmlns="" xmlns:a16="http://schemas.microsoft.com/office/drawing/2014/main" id="{00000000-0008-0000-0500-000098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201" name="Text Box 17">
          <a:extLst>
            <a:ext uri="{FF2B5EF4-FFF2-40B4-BE49-F238E27FC236}">
              <a16:creationId xmlns="" xmlns:a16="http://schemas.microsoft.com/office/drawing/2014/main" id="{00000000-0008-0000-0500-000099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202" name="Text Box 18">
          <a:extLst>
            <a:ext uri="{FF2B5EF4-FFF2-40B4-BE49-F238E27FC236}">
              <a16:creationId xmlns="" xmlns:a16="http://schemas.microsoft.com/office/drawing/2014/main" id="{00000000-0008-0000-0500-00009A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203" name="Text Box 19">
          <a:extLst>
            <a:ext uri="{FF2B5EF4-FFF2-40B4-BE49-F238E27FC236}">
              <a16:creationId xmlns="" xmlns:a16="http://schemas.microsoft.com/office/drawing/2014/main" id="{00000000-0008-0000-0500-00009B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204" name="Text Box 16">
          <a:extLst>
            <a:ext uri="{FF2B5EF4-FFF2-40B4-BE49-F238E27FC236}">
              <a16:creationId xmlns="" xmlns:a16="http://schemas.microsoft.com/office/drawing/2014/main" id="{00000000-0008-0000-0500-00009C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448496"/>
    <xdr:sp macro="" textlink="">
      <xdr:nvSpPr>
        <xdr:cNvPr id="2205" name="Text Box 15">
          <a:extLst>
            <a:ext uri="{FF2B5EF4-FFF2-40B4-BE49-F238E27FC236}">
              <a16:creationId xmlns="" xmlns:a16="http://schemas.microsoft.com/office/drawing/2014/main" id="{00000000-0008-0000-0500-00009D08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504825</xdr:rowOff>
    </xdr:from>
    <xdr:ext cx="95250" cy="442269"/>
    <xdr:sp macro="" textlink="">
      <xdr:nvSpPr>
        <xdr:cNvPr id="2206" name="Text Box 15">
          <a:extLst>
            <a:ext uri="{FF2B5EF4-FFF2-40B4-BE49-F238E27FC236}">
              <a16:creationId xmlns="" xmlns:a16="http://schemas.microsoft.com/office/drawing/2014/main" id="{00000000-0008-0000-0500-00009E08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213632"/>
    <xdr:sp macro="" textlink="">
      <xdr:nvSpPr>
        <xdr:cNvPr id="2208" name="Text Box 15">
          <a:extLst>
            <a:ext uri="{FF2B5EF4-FFF2-40B4-BE49-F238E27FC236}">
              <a16:creationId xmlns="" xmlns:a16="http://schemas.microsoft.com/office/drawing/2014/main" id="{00000000-0008-0000-0500-0000A008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444331"/>
    <xdr:sp macro="" textlink="">
      <xdr:nvSpPr>
        <xdr:cNvPr id="2209" name="Text Box 15">
          <a:extLst>
            <a:ext uri="{FF2B5EF4-FFF2-40B4-BE49-F238E27FC236}">
              <a16:creationId xmlns="" xmlns:a16="http://schemas.microsoft.com/office/drawing/2014/main" id="{00000000-0008-0000-0500-0000A108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18</xdr:row>
      <xdr:rowOff>170392</xdr:rowOff>
    </xdr:from>
    <xdr:ext cx="95250" cy="213632"/>
    <xdr:sp macro="" textlink="">
      <xdr:nvSpPr>
        <xdr:cNvPr id="2210" name="Text Box 15">
          <a:extLst>
            <a:ext uri="{FF2B5EF4-FFF2-40B4-BE49-F238E27FC236}">
              <a16:creationId xmlns="" xmlns:a16="http://schemas.microsoft.com/office/drawing/2014/main" id="{00000000-0008-0000-0500-0000A208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211" name="Text Box 16">
          <a:extLst>
            <a:ext uri="{FF2B5EF4-FFF2-40B4-BE49-F238E27FC236}">
              <a16:creationId xmlns="" xmlns:a16="http://schemas.microsoft.com/office/drawing/2014/main" id="{00000000-0008-0000-0500-0000A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212" name="Text Box 17">
          <a:extLst>
            <a:ext uri="{FF2B5EF4-FFF2-40B4-BE49-F238E27FC236}">
              <a16:creationId xmlns="" xmlns:a16="http://schemas.microsoft.com/office/drawing/2014/main" id="{00000000-0008-0000-0500-0000A4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213" name="Text Box 18">
          <a:extLst>
            <a:ext uri="{FF2B5EF4-FFF2-40B4-BE49-F238E27FC236}">
              <a16:creationId xmlns="" xmlns:a16="http://schemas.microsoft.com/office/drawing/2014/main" id="{00000000-0008-0000-0500-0000A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214" name="Text Box 19">
          <a:extLst>
            <a:ext uri="{FF2B5EF4-FFF2-40B4-BE49-F238E27FC236}">
              <a16:creationId xmlns="" xmlns:a16="http://schemas.microsoft.com/office/drawing/2014/main" id="{00000000-0008-0000-0500-0000A6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215" name="Text Box 16">
          <a:extLst>
            <a:ext uri="{FF2B5EF4-FFF2-40B4-BE49-F238E27FC236}">
              <a16:creationId xmlns="" xmlns:a16="http://schemas.microsoft.com/office/drawing/2014/main" id="{00000000-0008-0000-0500-0000A7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216" name="Text Box 17">
          <a:extLst>
            <a:ext uri="{FF2B5EF4-FFF2-40B4-BE49-F238E27FC236}">
              <a16:creationId xmlns="" xmlns:a16="http://schemas.microsoft.com/office/drawing/2014/main" id="{00000000-0008-0000-0500-0000A8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217" name="Text Box 18">
          <a:extLst>
            <a:ext uri="{FF2B5EF4-FFF2-40B4-BE49-F238E27FC236}">
              <a16:creationId xmlns="" xmlns:a16="http://schemas.microsoft.com/office/drawing/2014/main" id="{00000000-0008-0000-0500-0000A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218" name="Text Box 19">
          <a:extLst>
            <a:ext uri="{FF2B5EF4-FFF2-40B4-BE49-F238E27FC236}">
              <a16:creationId xmlns="" xmlns:a16="http://schemas.microsoft.com/office/drawing/2014/main" id="{00000000-0008-0000-0500-0000AA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2219" name="Text Box 16">
          <a:extLst>
            <a:ext uri="{FF2B5EF4-FFF2-40B4-BE49-F238E27FC236}">
              <a16:creationId xmlns="" xmlns:a16="http://schemas.microsoft.com/office/drawing/2014/main" id="{00000000-0008-0000-0500-0000AB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2220" name="Text Box 17">
          <a:extLst>
            <a:ext uri="{FF2B5EF4-FFF2-40B4-BE49-F238E27FC236}">
              <a16:creationId xmlns="" xmlns:a16="http://schemas.microsoft.com/office/drawing/2014/main" id="{00000000-0008-0000-0500-0000AC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2221" name="Text Box 18">
          <a:extLst>
            <a:ext uri="{FF2B5EF4-FFF2-40B4-BE49-F238E27FC236}">
              <a16:creationId xmlns="" xmlns:a16="http://schemas.microsoft.com/office/drawing/2014/main" id="{00000000-0008-0000-0500-0000AD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2222" name="Text Box 19">
          <a:extLst>
            <a:ext uri="{FF2B5EF4-FFF2-40B4-BE49-F238E27FC236}">
              <a16:creationId xmlns="" xmlns:a16="http://schemas.microsoft.com/office/drawing/2014/main" id="{00000000-0008-0000-0500-0000AE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014"/>
    <xdr:sp macro="" textlink="">
      <xdr:nvSpPr>
        <xdr:cNvPr id="2223" name="Text Box 15">
          <a:extLst>
            <a:ext uri="{FF2B5EF4-FFF2-40B4-BE49-F238E27FC236}">
              <a16:creationId xmlns="" xmlns:a16="http://schemas.microsoft.com/office/drawing/2014/main" id="{00000000-0008-0000-0500-0000AF08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224" name="Text Box 16">
          <a:extLst>
            <a:ext uri="{FF2B5EF4-FFF2-40B4-BE49-F238E27FC236}">
              <a16:creationId xmlns="" xmlns:a16="http://schemas.microsoft.com/office/drawing/2014/main" id="{00000000-0008-0000-0500-0000B0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225" name="Text Box 17">
          <a:extLst>
            <a:ext uri="{FF2B5EF4-FFF2-40B4-BE49-F238E27FC236}">
              <a16:creationId xmlns="" xmlns:a16="http://schemas.microsoft.com/office/drawing/2014/main" id="{00000000-0008-0000-0500-0000B1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226" name="Text Box 18">
          <a:extLst>
            <a:ext uri="{FF2B5EF4-FFF2-40B4-BE49-F238E27FC236}">
              <a16:creationId xmlns="" xmlns:a16="http://schemas.microsoft.com/office/drawing/2014/main" id="{00000000-0008-0000-0500-0000B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227" name="Text Box 19">
          <a:extLst>
            <a:ext uri="{FF2B5EF4-FFF2-40B4-BE49-F238E27FC236}">
              <a16:creationId xmlns="" xmlns:a16="http://schemas.microsoft.com/office/drawing/2014/main" id="{00000000-0008-0000-0500-0000B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228" name="Text Box 16">
          <a:extLst>
            <a:ext uri="{FF2B5EF4-FFF2-40B4-BE49-F238E27FC236}">
              <a16:creationId xmlns="" xmlns:a16="http://schemas.microsoft.com/office/drawing/2014/main" id="{00000000-0008-0000-0500-0000B4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229" name="Text Box 17">
          <a:extLst>
            <a:ext uri="{FF2B5EF4-FFF2-40B4-BE49-F238E27FC236}">
              <a16:creationId xmlns="" xmlns:a16="http://schemas.microsoft.com/office/drawing/2014/main" id="{00000000-0008-0000-0500-0000B5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230" name="Text Box 18">
          <a:extLst>
            <a:ext uri="{FF2B5EF4-FFF2-40B4-BE49-F238E27FC236}">
              <a16:creationId xmlns="" xmlns:a16="http://schemas.microsoft.com/office/drawing/2014/main" id="{00000000-0008-0000-0500-0000B6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31" name="Text Box 16">
          <a:extLst>
            <a:ext uri="{FF2B5EF4-FFF2-40B4-BE49-F238E27FC236}">
              <a16:creationId xmlns="" xmlns:a16="http://schemas.microsoft.com/office/drawing/2014/main" id="{00000000-0008-0000-0500-0000B7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32" name="Text Box 17">
          <a:extLst>
            <a:ext uri="{FF2B5EF4-FFF2-40B4-BE49-F238E27FC236}">
              <a16:creationId xmlns="" xmlns:a16="http://schemas.microsoft.com/office/drawing/2014/main" id="{00000000-0008-0000-0500-0000B8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33" name="Text Box 18">
          <a:extLst>
            <a:ext uri="{FF2B5EF4-FFF2-40B4-BE49-F238E27FC236}">
              <a16:creationId xmlns="" xmlns:a16="http://schemas.microsoft.com/office/drawing/2014/main" id="{00000000-0008-0000-0500-0000B9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34" name="Text Box 19">
          <a:extLst>
            <a:ext uri="{FF2B5EF4-FFF2-40B4-BE49-F238E27FC236}">
              <a16:creationId xmlns="" xmlns:a16="http://schemas.microsoft.com/office/drawing/2014/main" id="{00000000-0008-0000-0500-0000BA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35" name="Text Box 16">
          <a:extLst>
            <a:ext uri="{FF2B5EF4-FFF2-40B4-BE49-F238E27FC236}">
              <a16:creationId xmlns="" xmlns:a16="http://schemas.microsoft.com/office/drawing/2014/main" id="{00000000-0008-0000-0500-0000BB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36" name="Text Box 17">
          <a:extLst>
            <a:ext uri="{FF2B5EF4-FFF2-40B4-BE49-F238E27FC236}">
              <a16:creationId xmlns="" xmlns:a16="http://schemas.microsoft.com/office/drawing/2014/main" id="{00000000-0008-0000-0500-0000BC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37" name="Text Box 18">
          <a:extLst>
            <a:ext uri="{FF2B5EF4-FFF2-40B4-BE49-F238E27FC236}">
              <a16:creationId xmlns="" xmlns:a16="http://schemas.microsoft.com/office/drawing/2014/main" id="{00000000-0008-0000-0500-0000BD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38" name="Text Box 19">
          <a:extLst>
            <a:ext uri="{FF2B5EF4-FFF2-40B4-BE49-F238E27FC236}">
              <a16:creationId xmlns="" xmlns:a16="http://schemas.microsoft.com/office/drawing/2014/main" id="{00000000-0008-0000-0500-0000BE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456743"/>
    <xdr:sp macro="" textlink="">
      <xdr:nvSpPr>
        <xdr:cNvPr id="2239" name="Text Box 15">
          <a:extLst>
            <a:ext uri="{FF2B5EF4-FFF2-40B4-BE49-F238E27FC236}">
              <a16:creationId xmlns="" xmlns:a16="http://schemas.microsoft.com/office/drawing/2014/main" id="{00000000-0008-0000-0500-0000BF08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504825</xdr:rowOff>
    </xdr:from>
    <xdr:ext cx="95250" cy="442269"/>
    <xdr:sp macro="" textlink="">
      <xdr:nvSpPr>
        <xdr:cNvPr id="2240" name="Text Box 15">
          <a:extLst>
            <a:ext uri="{FF2B5EF4-FFF2-40B4-BE49-F238E27FC236}">
              <a16:creationId xmlns="" xmlns:a16="http://schemas.microsoft.com/office/drawing/2014/main" id="{00000000-0008-0000-0500-0000C008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213632"/>
    <xdr:sp macro="" textlink="">
      <xdr:nvSpPr>
        <xdr:cNvPr id="2242" name="Text Box 15">
          <a:extLst>
            <a:ext uri="{FF2B5EF4-FFF2-40B4-BE49-F238E27FC236}">
              <a16:creationId xmlns="" xmlns:a16="http://schemas.microsoft.com/office/drawing/2014/main" id="{00000000-0008-0000-0500-0000C208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444331"/>
    <xdr:sp macro="" textlink="">
      <xdr:nvSpPr>
        <xdr:cNvPr id="2243" name="Text Box 15">
          <a:extLst>
            <a:ext uri="{FF2B5EF4-FFF2-40B4-BE49-F238E27FC236}">
              <a16:creationId xmlns="" xmlns:a16="http://schemas.microsoft.com/office/drawing/2014/main" id="{00000000-0008-0000-0500-0000C308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504825</xdr:rowOff>
    </xdr:from>
    <xdr:ext cx="95250" cy="213632"/>
    <xdr:sp macro="" textlink="">
      <xdr:nvSpPr>
        <xdr:cNvPr id="2244" name="Text Box 15">
          <a:extLst>
            <a:ext uri="{FF2B5EF4-FFF2-40B4-BE49-F238E27FC236}">
              <a16:creationId xmlns="" xmlns:a16="http://schemas.microsoft.com/office/drawing/2014/main" id="{00000000-0008-0000-0500-0000C408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245" name="Text Box 16">
          <a:extLst>
            <a:ext uri="{FF2B5EF4-FFF2-40B4-BE49-F238E27FC236}">
              <a16:creationId xmlns="" xmlns:a16="http://schemas.microsoft.com/office/drawing/2014/main" id="{00000000-0008-0000-0500-0000C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246" name="Text Box 17">
          <a:extLst>
            <a:ext uri="{FF2B5EF4-FFF2-40B4-BE49-F238E27FC236}">
              <a16:creationId xmlns="" xmlns:a16="http://schemas.microsoft.com/office/drawing/2014/main" id="{00000000-0008-0000-0500-0000C6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247" name="Text Box 18">
          <a:extLst>
            <a:ext uri="{FF2B5EF4-FFF2-40B4-BE49-F238E27FC236}">
              <a16:creationId xmlns="" xmlns:a16="http://schemas.microsoft.com/office/drawing/2014/main" id="{00000000-0008-0000-0500-0000C7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248" name="Text Box 19">
          <a:extLst>
            <a:ext uri="{FF2B5EF4-FFF2-40B4-BE49-F238E27FC236}">
              <a16:creationId xmlns="" xmlns:a16="http://schemas.microsoft.com/office/drawing/2014/main" id="{00000000-0008-0000-0500-0000C8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249" name="Text Box 16">
          <a:extLst>
            <a:ext uri="{FF2B5EF4-FFF2-40B4-BE49-F238E27FC236}">
              <a16:creationId xmlns="" xmlns:a16="http://schemas.microsoft.com/office/drawing/2014/main" id="{00000000-0008-0000-0500-0000C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250" name="Text Box 17">
          <a:extLst>
            <a:ext uri="{FF2B5EF4-FFF2-40B4-BE49-F238E27FC236}">
              <a16:creationId xmlns="" xmlns:a16="http://schemas.microsoft.com/office/drawing/2014/main" id="{00000000-0008-0000-0500-0000CA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251" name="Text Box 18">
          <a:extLst>
            <a:ext uri="{FF2B5EF4-FFF2-40B4-BE49-F238E27FC236}">
              <a16:creationId xmlns="" xmlns:a16="http://schemas.microsoft.com/office/drawing/2014/main" id="{00000000-0008-0000-0500-0000CB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252" name="Text Box 19">
          <a:extLst>
            <a:ext uri="{FF2B5EF4-FFF2-40B4-BE49-F238E27FC236}">
              <a16:creationId xmlns="" xmlns:a16="http://schemas.microsoft.com/office/drawing/2014/main" id="{00000000-0008-0000-0500-0000CC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2253" name="Text Box 16">
          <a:extLst>
            <a:ext uri="{FF2B5EF4-FFF2-40B4-BE49-F238E27FC236}">
              <a16:creationId xmlns="" xmlns:a16="http://schemas.microsoft.com/office/drawing/2014/main" id="{00000000-0008-0000-0500-0000CD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2254" name="Text Box 17">
          <a:extLst>
            <a:ext uri="{FF2B5EF4-FFF2-40B4-BE49-F238E27FC236}">
              <a16:creationId xmlns="" xmlns:a16="http://schemas.microsoft.com/office/drawing/2014/main" id="{00000000-0008-0000-0500-0000CE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2255" name="Text Box 18">
          <a:extLst>
            <a:ext uri="{FF2B5EF4-FFF2-40B4-BE49-F238E27FC236}">
              <a16:creationId xmlns="" xmlns:a16="http://schemas.microsoft.com/office/drawing/2014/main" id="{00000000-0008-0000-0500-0000CF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2256" name="Text Box 19">
          <a:extLst>
            <a:ext uri="{FF2B5EF4-FFF2-40B4-BE49-F238E27FC236}">
              <a16:creationId xmlns="" xmlns:a16="http://schemas.microsoft.com/office/drawing/2014/main" id="{00000000-0008-0000-0500-0000D0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014"/>
    <xdr:sp macro="" textlink="">
      <xdr:nvSpPr>
        <xdr:cNvPr id="2257" name="Text Box 15">
          <a:extLst>
            <a:ext uri="{FF2B5EF4-FFF2-40B4-BE49-F238E27FC236}">
              <a16:creationId xmlns="" xmlns:a16="http://schemas.microsoft.com/office/drawing/2014/main" id="{00000000-0008-0000-0500-0000D108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258" name="Text Box 16">
          <a:extLst>
            <a:ext uri="{FF2B5EF4-FFF2-40B4-BE49-F238E27FC236}">
              <a16:creationId xmlns="" xmlns:a16="http://schemas.microsoft.com/office/drawing/2014/main" id="{00000000-0008-0000-0500-0000D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259" name="Text Box 17">
          <a:extLst>
            <a:ext uri="{FF2B5EF4-FFF2-40B4-BE49-F238E27FC236}">
              <a16:creationId xmlns="" xmlns:a16="http://schemas.microsoft.com/office/drawing/2014/main" id="{00000000-0008-0000-0500-0000D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260" name="Text Box 18">
          <a:extLst>
            <a:ext uri="{FF2B5EF4-FFF2-40B4-BE49-F238E27FC236}">
              <a16:creationId xmlns="" xmlns:a16="http://schemas.microsoft.com/office/drawing/2014/main" id="{00000000-0008-0000-0500-0000D4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261" name="Text Box 19">
          <a:extLst>
            <a:ext uri="{FF2B5EF4-FFF2-40B4-BE49-F238E27FC236}">
              <a16:creationId xmlns="" xmlns:a16="http://schemas.microsoft.com/office/drawing/2014/main" id="{00000000-0008-0000-0500-0000D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504825</xdr:rowOff>
    </xdr:from>
    <xdr:ext cx="95250" cy="442269"/>
    <xdr:sp macro="" textlink="">
      <xdr:nvSpPr>
        <xdr:cNvPr id="2262" name="Text Box 15">
          <a:extLst>
            <a:ext uri="{FF2B5EF4-FFF2-40B4-BE49-F238E27FC236}">
              <a16:creationId xmlns="" xmlns:a16="http://schemas.microsoft.com/office/drawing/2014/main" id="{00000000-0008-0000-0500-0000D608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263" name="Text Box 16">
          <a:extLst>
            <a:ext uri="{FF2B5EF4-FFF2-40B4-BE49-F238E27FC236}">
              <a16:creationId xmlns="" xmlns:a16="http://schemas.microsoft.com/office/drawing/2014/main" id="{00000000-0008-0000-0500-0000D7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264" name="Text Box 17">
          <a:extLst>
            <a:ext uri="{FF2B5EF4-FFF2-40B4-BE49-F238E27FC236}">
              <a16:creationId xmlns="" xmlns:a16="http://schemas.microsoft.com/office/drawing/2014/main" id="{00000000-0008-0000-0500-0000D8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265" name="Text Box 18">
          <a:extLst>
            <a:ext uri="{FF2B5EF4-FFF2-40B4-BE49-F238E27FC236}">
              <a16:creationId xmlns="" xmlns:a16="http://schemas.microsoft.com/office/drawing/2014/main" id="{00000000-0008-0000-0500-0000D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66" name="Text Box 16">
          <a:extLst>
            <a:ext uri="{FF2B5EF4-FFF2-40B4-BE49-F238E27FC236}">
              <a16:creationId xmlns="" xmlns:a16="http://schemas.microsoft.com/office/drawing/2014/main" id="{00000000-0008-0000-0500-0000DA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67" name="Text Box 17">
          <a:extLst>
            <a:ext uri="{FF2B5EF4-FFF2-40B4-BE49-F238E27FC236}">
              <a16:creationId xmlns="" xmlns:a16="http://schemas.microsoft.com/office/drawing/2014/main" id="{00000000-0008-0000-0500-0000DB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68" name="Text Box 18">
          <a:extLst>
            <a:ext uri="{FF2B5EF4-FFF2-40B4-BE49-F238E27FC236}">
              <a16:creationId xmlns="" xmlns:a16="http://schemas.microsoft.com/office/drawing/2014/main" id="{00000000-0008-0000-0500-0000DC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69" name="Text Box 19">
          <a:extLst>
            <a:ext uri="{FF2B5EF4-FFF2-40B4-BE49-F238E27FC236}">
              <a16:creationId xmlns="" xmlns:a16="http://schemas.microsoft.com/office/drawing/2014/main" id="{00000000-0008-0000-0500-0000DD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70" name="Text Box 16">
          <a:extLst>
            <a:ext uri="{FF2B5EF4-FFF2-40B4-BE49-F238E27FC236}">
              <a16:creationId xmlns="" xmlns:a16="http://schemas.microsoft.com/office/drawing/2014/main" id="{00000000-0008-0000-0500-0000DE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71" name="Text Box 17">
          <a:extLst>
            <a:ext uri="{FF2B5EF4-FFF2-40B4-BE49-F238E27FC236}">
              <a16:creationId xmlns="" xmlns:a16="http://schemas.microsoft.com/office/drawing/2014/main" id="{00000000-0008-0000-0500-0000DF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72" name="Text Box 18">
          <a:extLst>
            <a:ext uri="{FF2B5EF4-FFF2-40B4-BE49-F238E27FC236}">
              <a16:creationId xmlns="" xmlns:a16="http://schemas.microsoft.com/office/drawing/2014/main" id="{00000000-0008-0000-0500-0000E0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24</xdr:row>
      <xdr:rowOff>170392</xdr:rowOff>
    </xdr:from>
    <xdr:ext cx="95250" cy="213632"/>
    <xdr:sp macro="" textlink="">
      <xdr:nvSpPr>
        <xdr:cNvPr id="2273" name="Text Box 15">
          <a:extLst>
            <a:ext uri="{FF2B5EF4-FFF2-40B4-BE49-F238E27FC236}">
              <a16:creationId xmlns="" xmlns:a16="http://schemas.microsoft.com/office/drawing/2014/main" id="{00000000-0008-0000-0500-0000E108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274" name="Text Box 16">
          <a:extLst>
            <a:ext uri="{FF2B5EF4-FFF2-40B4-BE49-F238E27FC236}">
              <a16:creationId xmlns="" xmlns:a16="http://schemas.microsoft.com/office/drawing/2014/main" id="{00000000-0008-0000-0500-0000E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275" name="Text Box 17">
          <a:extLst>
            <a:ext uri="{FF2B5EF4-FFF2-40B4-BE49-F238E27FC236}">
              <a16:creationId xmlns="" xmlns:a16="http://schemas.microsoft.com/office/drawing/2014/main" id="{00000000-0008-0000-0500-0000E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276" name="Text Box 18">
          <a:extLst>
            <a:ext uri="{FF2B5EF4-FFF2-40B4-BE49-F238E27FC236}">
              <a16:creationId xmlns="" xmlns:a16="http://schemas.microsoft.com/office/drawing/2014/main" id="{00000000-0008-0000-0500-0000E4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277" name="Text Box 19">
          <a:extLst>
            <a:ext uri="{FF2B5EF4-FFF2-40B4-BE49-F238E27FC236}">
              <a16:creationId xmlns="" xmlns:a16="http://schemas.microsoft.com/office/drawing/2014/main" id="{00000000-0008-0000-0500-0000E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278" name="Text Box 16">
          <a:extLst>
            <a:ext uri="{FF2B5EF4-FFF2-40B4-BE49-F238E27FC236}">
              <a16:creationId xmlns="" xmlns:a16="http://schemas.microsoft.com/office/drawing/2014/main" id="{00000000-0008-0000-0500-0000E6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279" name="Text Box 17">
          <a:extLst>
            <a:ext uri="{FF2B5EF4-FFF2-40B4-BE49-F238E27FC236}">
              <a16:creationId xmlns="" xmlns:a16="http://schemas.microsoft.com/office/drawing/2014/main" id="{00000000-0008-0000-0500-0000E7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280" name="Text Box 18">
          <a:extLst>
            <a:ext uri="{FF2B5EF4-FFF2-40B4-BE49-F238E27FC236}">
              <a16:creationId xmlns="" xmlns:a16="http://schemas.microsoft.com/office/drawing/2014/main" id="{00000000-0008-0000-0500-0000E8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281" name="Text Box 19">
          <a:extLst>
            <a:ext uri="{FF2B5EF4-FFF2-40B4-BE49-F238E27FC236}">
              <a16:creationId xmlns="" xmlns:a16="http://schemas.microsoft.com/office/drawing/2014/main" id="{00000000-0008-0000-0500-0000E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2282" name="Text Box 16">
          <a:extLst>
            <a:ext uri="{FF2B5EF4-FFF2-40B4-BE49-F238E27FC236}">
              <a16:creationId xmlns="" xmlns:a16="http://schemas.microsoft.com/office/drawing/2014/main" id="{00000000-0008-0000-0500-0000EA08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2283" name="Text Box 17">
          <a:extLst>
            <a:ext uri="{FF2B5EF4-FFF2-40B4-BE49-F238E27FC236}">
              <a16:creationId xmlns="" xmlns:a16="http://schemas.microsoft.com/office/drawing/2014/main" id="{00000000-0008-0000-0500-0000EB08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2284" name="Text Box 18">
          <a:extLst>
            <a:ext uri="{FF2B5EF4-FFF2-40B4-BE49-F238E27FC236}">
              <a16:creationId xmlns="" xmlns:a16="http://schemas.microsoft.com/office/drawing/2014/main" id="{00000000-0008-0000-0500-0000EC08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2285" name="Text Box 19">
          <a:extLst>
            <a:ext uri="{FF2B5EF4-FFF2-40B4-BE49-F238E27FC236}">
              <a16:creationId xmlns="" xmlns:a16="http://schemas.microsoft.com/office/drawing/2014/main" id="{00000000-0008-0000-0500-0000ED08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014"/>
    <xdr:sp macro="" textlink="">
      <xdr:nvSpPr>
        <xdr:cNvPr id="2286" name="Text Box 15">
          <a:extLst>
            <a:ext uri="{FF2B5EF4-FFF2-40B4-BE49-F238E27FC236}">
              <a16:creationId xmlns="" xmlns:a16="http://schemas.microsoft.com/office/drawing/2014/main" id="{00000000-0008-0000-0500-0000EE08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287" name="Text Box 16">
          <a:extLst>
            <a:ext uri="{FF2B5EF4-FFF2-40B4-BE49-F238E27FC236}">
              <a16:creationId xmlns="" xmlns:a16="http://schemas.microsoft.com/office/drawing/2014/main" id="{00000000-0008-0000-0500-0000EF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288" name="Text Box 17">
          <a:extLst>
            <a:ext uri="{FF2B5EF4-FFF2-40B4-BE49-F238E27FC236}">
              <a16:creationId xmlns="" xmlns:a16="http://schemas.microsoft.com/office/drawing/2014/main" id="{00000000-0008-0000-0500-0000F0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289" name="Text Box 18">
          <a:extLst>
            <a:ext uri="{FF2B5EF4-FFF2-40B4-BE49-F238E27FC236}">
              <a16:creationId xmlns="" xmlns:a16="http://schemas.microsoft.com/office/drawing/2014/main" id="{00000000-0008-0000-0500-0000F1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290" name="Text Box 19">
          <a:extLst>
            <a:ext uri="{FF2B5EF4-FFF2-40B4-BE49-F238E27FC236}">
              <a16:creationId xmlns="" xmlns:a16="http://schemas.microsoft.com/office/drawing/2014/main" id="{00000000-0008-0000-0500-0000F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291" name="Text Box 16">
          <a:extLst>
            <a:ext uri="{FF2B5EF4-FFF2-40B4-BE49-F238E27FC236}">
              <a16:creationId xmlns="" xmlns:a16="http://schemas.microsoft.com/office/drawing/2014/main" id="{00000000-0008-0000-0500-0000F3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292" name="Text Box 17">
          <a:extLst>
            <a:ext uri="{FF2B5EF4-FFF2-40B4-BE49-F238E27FC236}">
              <a16:creationId xmlns="" xmlns:a16="http://schemas.microsoft.com/office/drawing/2014/main" id="{00000000-0008-0000-0500-0000F4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24</xdr:row>
      <xdr:rowOff>15875</xdr:rowOff>
    </xdr:from>
    <xdr:ext cx="95250" cy="171450"/>
    <xdr:sp macro="" textlink="">
      <xdr:nvSpPr>
        <xdr:cNvPr id="2293" name="Text Box 18">
          <a:extLst>
            <a:ext uri="{FF2B5EF4-FFF2-40B4-BE49-F238E27FC236}">
              <a16:creationId xmlns="" xmlns:a16="http://schemas.microsoft.com/office/drawing/2014/main" id="{00000000-0008-0000-0500-0000F508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94" name="Text Box 16">
          <a:extLst>
            <a:ext uri="{FF2B5EF4-FFF2-40B4-BE49-F238E27FC236}">
              <a16:creationId xmlns="" xmlns:a16="http://schemas.microsoft.com/office/drawing/2014/main" id="{00000000-0008-0000-0500-0000F6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95" name="Text Box 17">
          <a:extLst>
            <a:ext uri="{FF2B5EF4-FFF2-40B4-BE49-F238E27FC236}">
              <a16:creationId xmlns="" xmlns:a16="http://schemas.microsoft.com/office/drawing/2014/main" id="{00000000-0008-0000-0500-0000F7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96" name="Text Box 18">
          <a:extLst>
            <a:ext uri="{FF2B5EF4-FFF2-40B4-BE49-F238E27FC236}">
              <a16:creationId xmlns="" xmlns:a16="http://schemas.microsoft.com/office/drawing/2014/main" id="{00000000-0008-0000-0500-0000F8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97" name="Text Box 19">
          <a:extLst>
            <a:ext uri="{FF2B5EF4-FFF2-40B4-BE49-F238E27FC236}">
              <a16:creationId xmlns="" xmlns:a16="http://schemas.microsoft.com/office/drawing/2014/main" id="{00000000-0008-0000-0500-0000F9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98" name="Text Box 16">
          <a:extLst>
            <a:ext uri="{FF2B5EF4-FFF2-40B4-BE49-F238E27FC236}">
              <a16:creationId xmlns="" xmlns:a16="http://schemas.microsoft.com/office/drawing/2014/main" id="{00000000-0008-0000-0500-0000FA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48496"/>
    <xdr:sp macro="" textlink="">
      <xdr:nvSpPr>
        <xdr:cNvPr id="2299" name="Text Box 15">
          <a:extLst>
            <a:ext uri="{FF2B5EF4-FFF2-40B4-BE49-F238E27FC236}">
              <a16:creationId xmlns="" xmlns:a16="http://schemas.microsoft.com/office/drawing/2014/main" id="{00000000-0008-0000-0500-0000FB08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504825</xdr:rowOff>
    </xdr:from>
    <xdr:ext cx="95250" cy="442269"/>
    <xdr:sp macro="" textlink="">
      <xdr:nvSpPr>
        <xdr:cNvPr id="2300" name="Text Box 15">
          <a:extLst>
            <a:ext uri="{FF2B5EF4-FFF2-40B4-BE49-F238E27FC236}">
              <a16:creationId xmlns="" xmlns:a16="http://schemas.microsoft.com/office/drawing/2014/main" id="{00000000-0008-0000-0500-0000FC08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2302" name="Text Box 15">
          <a:extLst>
            <a:ext uri="{FF2B5EF4-FFF2-40B4-BE49-F238E27FC236}">
              <a16:creationId xmlns="" xmlns:a16="http://schemas.microsoft.com/office/drawing/2014/main" id="{00000000-0008-0000-0500-0000FE08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44331"/>
    <xdr:sp macro="" textlink="">
      <xdr:nvSpPr>
        <xdr:cNvPr id="2303" name="Text Box 15">
          <a:extLst>
            <a:ext uri="{FF2B5EF4-FFF2-40B4-BE49-F238E27FC236}">
              <a16:creationId xmlns="" xmlns:a16="http://schemas.microsoft.com/office/drawing/2014/main" id="{00000000-0008-0000-0500-0000FF08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24</xdr:row>
      <xdr:rowOff>170392</xdr:rowOff>
    </xdr:from>
    <xdr:ext cx="95250" cy="213632"/>
    <xdr:sp macro="" textlink="">
      <xdr:nvSpPr>
        <xdr:cNvPr id="2304" name="Text Box 15">
          <a:extLst>
            <a:ext uri="{FF2B5EF4-FFF2-40B4-BE49-F238E27FC236}">
              <a16:creationId xmlns="" xmlns:a16="http://schemas.microsoft.com/office/drawing/2014/main" id="{00000000-0008-0000-0500-00000009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305" name="Text Box 16">
          <a:extLst>
            <a:ext uri="{FF2B5EF4-FFF2-40B4-BE49-F238E27FC236}">
              <a16:creationId xmlns="" xmlns:a16="http://schemas.microsoft.com/office/drawing/2014/main" id="{00000000-0008-0000-0500-00000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306" name="Text Box 17">
          <a:extLst>
            <a:ext uri="{FF2B5EF4-FFF2-40B4-BE49-F238E27FC236}">
              <a16:creationId xmlns="" xmlns:a16="http://schemas.microsoft.com/office/drawing/2014/main" id="{00000000-0008-0000-0500-00000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307" name="Text Box 18">
          <a:extLst>
            <a:ext uri="{FF2B5EF4-FFF2-40B4-BE49-F238E27FC236}">
              <a16:creationId xmlns="" xmlns:a16="http://schemas.microsoft.com/office/drawing/2014/main" id="{00000000-0008-0000-0500-00000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308" name="Text Box 19">
          <a:extLst>
            <a:ext uri="{FF2B5EF4-FFF2-40B4-BE49-F238E27FC236}">
              <a16:creationId xmlns="" xmlns:a16="http://schemas.microsoft.com/office/drawing/2014/main" id="{00000000-0008-0000-0500-00000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309" name="Text Box 16">
          <a:extLst>
            <a:ext uri="{FF2B5EF4-FFF2-40B4-BE49-F238E27FC236}">
              <a16:creationId xmlns="" xmlns:a16="http://schemas.microsoft.com/office/drawing/2014/main" id="{00000000-0008-0000-0500-00000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310" name="Text Box 17">
          <a:extLst>
            <a:ext uri="{FF2B5EF4-FFF2-40B4-BE49-F238E27FC236}">
              <a16:creationId xmlns="" xmlns:a16="http://schemas.microsoft.com/office/drawing/2014/main" id="{00000000-0008-0000-0500-00000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311" name="Text Box 18">
          <a:extLst>
            <a:ext uri="{FF2B5EF4-FFF2-40B4-BE49-F238E27FC236}">
              <a16:creationId xmlns="" xmlns:a16="http://schemas.microsoft.com/office/drawing/2014/main" id="{00000000-0008-0000-0500-00000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312" name="Text Box 19">
          <a:extLst>
            <a:ext uri="{FF2B5EF4-FFF2-40B4-BE49-F238E27FC236}">
              <a16:creationId xmlns="" xmlns:a16="http://schemas.microsoft.com/office/drawing/2014/main" id="{00000000-0008-0000-0500-00000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313" name="Text Box 16">
          <a:extLst>
            <a:ext uri="{FF2B5EF4-FFF2-40B4-BE49-F238E27FC236}">
              <a16:creationId xmlns="" xmlns:a16="http://schemas.microsoft.com/office/drawing/2014/main" id="{00000000-0008-0000-0500-00000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314" name="Text Box 17">
          <a:extLst>
            <a:ext uri="{FF2B5EF4-FFF2-40B4-BE49-F238E27FC236}">
              <a16:creationId xmlns="" xmlns:a16="http://schemas.microsoft.com/office/drawing/2014/main" id="{00000000-0008-0000-0500-00000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315" name="Text Box 18">
          <a:extLst>
            <a:ext uri="{FF2B5EF4-FFF2-40B4-BE49-F238E27FC236}">
              <a16:creationId xmlns="" xmlns:a16="http://schemas.microsoft.com/office/drawing/2014/main" id="{00000000-0008-0000-0500-00000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316" name="Text Box 19">
          <a:extLst>
            <a:ext uri="{FF2B5EF4-FFF2-40B4-BE49-F238E27FC236}">
              <a16:creationId xmlns="" xmlns:a16="http://schemas.microsoft.com/office/drawing/2014/main" id="{00000000-0008-0000-0500-00000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4014"/>
    <xdr:sp macro="" textlink="">
      <xdr:nvSpPr>
        <xdr:cNvPr id="2317" name="Text Box 15">
          <a:extLst>
            <a:ext uri="{FF2B5EF4-FFF2-40B4-BE49-F238E27FC236}">
              <a16:creationId xmlns="" xmlns:a16="http://schemas.microsoft.com/office/drawing/2014/main" id="{00000000-0008-0000-0500-00000D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318" name="Text Box 16">
          <a:extLst>
            <a:ext uri="{FF2B5EF4-FFF2-40B4-BE49-F238E27FC236}">
              <a16:creationId xmlns="" xmlns:a16="http://schemas.microsoft.com/office/drawing/2014/main" id="{00000000-0008-0000-0500-00000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319" name="Text Box 17">
          <a:extLst>
            <a:ext uri="{FF2B5EF4-FFF2-40B4-BE49-F238E27FC236}">
              <a16:creationId xmlns="" xmlns:a16="http://schemas.microsoft.com/office/drawing/2014/main" id="{00000000-0008-0000-0500-00000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320" name="Text Box 18">
          <a:extLst>
            <a:ext uri="{FF2B5EF4-FFF2-40B4-BE49-F238E27FC236}">
              <a16:creationId xmlns="" xmlns:a16="http://schemas.microsoft.com/office/drawing/2014/main" id="{00000000-0008-0000-0500-00001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321" name="Text Box 19">
          <a:extLst>
            <a:ext uri="{FF2B5EF4-FFF2-40B4-BE49-F238E27FC236}">
              <a16:creationId xmlns="" xmlns:a16="http://schemas.microsoft.com/office/drawing/2014/main" id="{00000000-0008-0000-0500-00001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322" name="Text Box 16">
          <a:extLst>
            <a:ext uri="{FF2B5EF4-FFF2-40B4-BE49-F238E27FC236}">
              <a16:creationId xmlns="" xmlns:a16="http://schemas.microsoft.com/office/drawing/2014/main" id="{00000000-0008-0000-0500-00001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323" name="Text Box 17">
          <a:extLst>
            <a:ext uri="{FF2B5EF4-FFF2-40B4-BE49-F238E27FC236}">
              <a16:creationId xmlns="" xmlns:a16="http://schemas.microsoft.com/office/drawing/2014/main" id="{00000000-0008-0000-0500-00001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324" name="Text Box 18">
          <a:extLst>
            <a:ext uri="{FF2B5EF4-FFF2-40B4-BE49-F238E27FC236}">
              <a16:creationId xmlns="" xmlns:a16="http://schemas.microsoft.com/office/drawing/2014/main" id="{00000000-0008-0000-0500-00001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325" name="Text Box 16">
          <a:extLst>
            <a:ext uri="{FF2B5EF4-FFF2-40B4-BE49-F238E27FC236}">
              <a16:creationId xmlns="" xmlns:a16="http://schemas.microsoft.com/office/drawing/2014/main" id="{00000000-0008-0000-0500-00001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326" name="Text Box 17">
          <a:extLst>
            <a:ext uri="{FF2B5EF4-FFF2-40B4-BE49-F238E27FC236}">
              <a16:creationId xmlns="" xmlns:a16="http://schemas.microsoft.com/office/drawing/2014/main" id="{00000000-0008-0000-0500-00001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327" name="Text Box 18">
          <a:extLst>
            <a:ext uri="{FF2B5EF4-FFF2-40B4-BE49-F238E27FC236}">
              <a16:creationId xmlns="" xmlns:a16="http://schemas.microsoft.com/office/drawing/2014/main" id="{00000000-0008-0000-0500-00001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328" name="Text Box 19">
          <a:extLst>
            <a:ext uri="{FF2B5EF4-FFF2-40B4-BE49-F238E27FC236}">
              <a16:creationId xmlns="" xmlns:a16="http://schemas.microsoft.com/office/drawing/2014/main" id="{00000000-0008-0000-0500-00001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329" name="Text Box 16">
          <a:extLst>
            <a:ext uri="{FF2B5EF4-FFF2-40B4-BE49-F238E27FC236}">
              <a16:creationId xmlns="" xmlns:a16="http://schemas.microsoft.com/office/drawing/2014/main" id="{00000000-0008-0000-0500-00001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330" name="Text Box 17">
          <a:extLst>
            <a:ext uri="{FF2B5EF4-FFF2-40B4-BE49-F238E27FC236}">
              <a16:creationId xmlns="" xmlns:a16="http://schemas.microsoft.com/office/drawing/2014/main" id="{00000000-0008-0000-0500-00001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331" name="Text Box 18">
          <a:extLst>
            <a:ext uri="{FF2B5EF4-FFF2-40B4-BE49-F238E27FC236}">
              <a16:creationId xmlns="" xmlns:a16="http://schemas.microsoft.com/office/drawing/2014/main" id="{00000000-0008-0000-0500-00001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332" name="Text Box 19">
          <a:extLst>
            <a:ext uri="{FF2B5EF4-FFF2-40B4-BE49-F238E27FC236}">
              <a16:creationId xmlns="" xmlns:a16="http://schemas.microsoft.com/office/drawing/2014/main" id="{00000000-0008-0000-0500-00001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56743"/>
    <xdr:sp macro="" textlink="">
      <xdr:nvSpPr>
        <xdr:cNvPr id="2333" name="Text Box 15">
          <a:extLst>
            <a:ext uri="{FF2B5EF4-FFF2-40B4-BE49-F238E27FC236}">
              <a16:creationId xmlns="" xmlns:a16="http://schemas.microsoft.com/office/drawing/2014/main" id="{00000000-0008-0000-0500-00001D09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504825</xdr:rowOff>
    </xdr:from>
    <xdr:ext cx="95250" cy="442269"/>
    <xdr:sp macro="" textlink="">
      <xdr:nvSpPr>
        <xdr:cNvPr id="2334" name="Text Box 15">
          <a:extLst>
            <a:ext uri="{FF2B5EF4-FFF2-40B4-BE49-F238E27FC236}">
              <a16:creationId xmlns="" xmlns:a16="http://schemas.microsoft.com/office/drawing/2014/main" id="{00000000-0008-0000-0500-00001E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2336" name="Text Box 15">
          <a:extLst>
            <a:ext uri="{FF2B5EF4-FFF2-40B4-BE49-F238E27FC236}">
              <a16:creationId xmlns="" xmlns:a16="http://schemas.microsoft.com/office/drawing/2014/main" id="{00000000-0008-0000-0500-000020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44331"/>
    <xdr:sp macro="" textlink="">
      <xdr:nvSpPr>
        <xdr:cNvPr id="2337" name="Text Box 15">
          <a:extLst>
            <a:ext uri="{FF2B5EF4-FFF2-40B4-BE49-F238E27FC236}">
              <a16:creationId xmlns="" xmlns:a16="http://schemas.microsoft.com/office/drawing/2014/main" id="{00000000-0008-0000-0500-000021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504825</xdr:rowOff>
    </xdr:from>
    <xdr:ext cx="95250" cy="213632"/>
    <xdr:sp macro="" textlink="">
      <xdr:nvSpPr>
        <xdr:cNvPr id="2338" name="Text Box 15">
          <a:extLst>
            <a:ext uri="{FF2B5EF4-FFF2-40B4-BE49-F238E27FC236}">
              <a16:creationId xmlns="" xmlns:a16="http://schemas.microsoft.com/office/drawing/2014/main" id="{00000000-0008-0000-0500-00002209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339" name="Text Box 16">
          <a:extLst>
            <a:ext uri="{FF2B5EF4-FFF2-40B4-BE49-F238E27FC236}">
              <a16:creationId xmlns="" xmlns:a16="http://schemas.microsoft.com/office/drawing/2014/main" id="{00000000-0008-0000-0500-00002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340" name="Text Box 17">
          <a:extLst>
            <a:ext uri="{FF2B5EF4-FFF2-40B4-BE49-F238E27FC236}">
              <a16:creationId xmlns="" xmlns:a16="http://schemas.microsoft.com/office/drawing/2014/main" id="{00000000-0008-0000-0500-00002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341" name="Text Box 18">
          <a:extLst>
            <a:ext uri="{FF2B5EF4-FFF2-40B4-BE49-F238E27FC236}">
              <a16:creationId xmlns="" xmlns:a16="http://schemas.microsoft.com/office/drawing/2014/main" id="{00000000-0008-0000-0500-000025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342" name="Text Box 19">
          <a:extLst>
            <a:ext uri="{FF2B5EF4-FFF2-40B4-BE49-F238E27FC236}">
              <a16:creationId xmlns="" xmlns:a16="http://schemas.microsoft.com/office/drawing/2014/main" id="{00000000-0008-0000-0500-000026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343" name="Text Box 16">
          <a:extLst>
            <a:ext uri="{FF2B5EF4-FFF2-40B4-BE49-F238E27FC236}">
              <a16:creationId xmlns="" xmlns:a16="http://schemas.microsoft.com/office/drawing/2014/main" id="{00000000-0008-0000-0500-00002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344" name="Text Box 17">
          <a:extLst>
            <a:ext uri="{FF2B5EF4-FFF2-40B4-BE49-F238E27FC236}">
              <a16:creationId xmlns="" xmlns:a16="http://schemas.microsoft.com/office/drawing/2014/main" id="{00000000-0008-0000-0500-00002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345" name="Text Box 18">
          <a:extLst>
            <a:ext uri="{FF2B5EF4-FFF2-40B4-BE49-F238E27FC236}">
              <a16:creationId xmlns="" xmlns:a16="http://schemas.microsoft.com/office/drawing/2014/main" id="{00000000-0008-0000-0500-000029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346" name="Text Box 19">
          <a:extLst>
            <a:ext uri="{FF2B5EF4-FFF2-40B4-BE49-F238E27FC236}">
              <a16:creationId xmlns="" xmlns:a16="http://schemas.microsoft.com/office/drawing/2014/main" id="{00000000-0008-0000-0500-00002A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347" name="Text Box 16">
          <a:extLst>
            <a:ext uri="{FF2B5EF4-FFF2-40B4-BE49-F238E27FC236}">
              <a16:creationId xmlns="" xmlns:a16="http://schemas.microsoft.com/office/drawing/2014/main" id="{00000000-0008-0000-0500-00002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348" name="Text Box 17">
          <a:extLst>
            <a:ext uri="{FF2B5EF4-FFF2-40B4-BE49-F238E27FC236}">
              <a16:creationId xmlns="" xmlns:a16="http://schemas.microsoft.com/office/drawing/2014/main" id="{00000000-0008-0000-0500-00002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4014"/>
    <xdr:sp macro="" textlink="">
      <xdr:nvSpPr>
        <xdr:cNvPr id="2351" name="Text Box 15">
          <a:extLst>
            <a:ext uri="{FF2B5EF4-FFF2-40B4-BE49-F238E27FC236}">
              <a16:creationId xmlns="" xmlns:a16="http://schemas.microsoft.com/office/drawing/2014/main" id="{00000000-0008-0000-0500-00002F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352" name="Text Box 16">
          <a:extLst>
            <a:ext uri="{FF2B5EF4-FFF2-40B4-BE49-F238E27FC236}">
              <a16:creationId xmlns="" xmlns:a16="http://schemas.microsoft.com/office/drawing/2014/main" id="{00000000-0008-0000-0500-00003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353" name="Text Box 17">
          <a:extLst>
            <a:ext uri="{FF2B5EF4-FFF2-40B4-BE49-F238E27FC236}">
              <a16:creationId xmlns="" xmlns:a16="http://schemas.microsoft.com/office/drawing/2014/main" id="{00000000-0008-0000-0500-00003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354" name="Text Box 18">
          <a:extLst>
            <a:ext uri="{FF2B5EF4-FFF2-40B4-BE49-F238E27FC236}">
              <a16:creationId xmlns="" xmlns:a16="http://schemas.microsoft.com/office/drawing/2014/main" id="{00000000-0008-0000-0500-00003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355" name="Text Box 19">
          <a:extLst>
            <a:ext uri="{FF2B5EF4-FFF2-40B4-BE49-F238E27FC236}">
              <a16:creationId xmlns="" xmlns:a16="http://schemas.microsoft.com/office/drawing/2014/main" id="{00000000-0008-0000-0500-00003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28</xdr:row>
      <xdr:rowOff>504825</xdr:rowOff>
    </xdr:from>
    <xdr:ext cx="95250" cy="442269"/>
    <xdr:sp macro="" textlink="">
      <xdr:nvSpPr>
        <xdr:cNvPr id="2356" name="Text Box 15">
          <a:extLst>
            <a:ext uri="{FF2B5EF4-FFF2-40B4-BE49-F238E27FC236}">
              <a16:creationId xmlns="" xmlns:a16="http://schemas.microsoft.com/office/drawing/2014/main" id="{00000000-0008-0000-0500-00003409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357" name="Text Box 16">
          <a:extLst>
            <a:ext uri="{FF2B5EF4-FFF2-40B4-BE49-F238E27FC236}">
              <a16:creationId xmlns="" xmlns:a16="http://schemas.microsoft.com/office/drawing/2014/main" id="{00000000-0008-0000-0500-00003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358" name="Text Box 17">
          <a:extLst>
            <a:ext uri="{FF2B5EF4-FFF2-40B4-BE49-F238E27FC236}">
              <a16:creationId xmlns="" xmlns:a16="http://schemas.microsoft.com/office/drawing/2014/main" id="{00000000-0008-0000-0500-00003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359" name="Text Box 18">
          <a:extLst>
            <a:ext uri="{FF2B5EF4-FFF2-40B4-BE49-F238E27FC236}">
              <a16:creationId xmlns="" xmlns:a16="http://schemas.microsoft.com/office/drawing/2014/main" id="{00000000-0008-0000-0500-00003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360" name="Text Box 16">
          <a:extLst>
            <a:ext uri="{FF2B5EF4-FFF2-40B4-BE49-F238E27FC236}">
              <a16:creationId xmlns="" xmlns:a16="http://schemas.microsoft.com/office/drawing/2014/main" id="{00000000-0008-0000-0500-00003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361" name="Text Box 17">
          <a:extLst>
            <a:ext uri="{FF2B5EF4-FFF2-40B4-BE49-F238E27FC236}">
              <a16:creationId xmlns="" xmlns:a16="http://schemas.microsoft.com/office/drawing/2014/main" id="{00000000-0008-0000-0500-00003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362" name="Text Box 18">
          <a:extLst>
            <a:ext uri="{FF2B5EF4-FFF2-40B4-BE49-F238E27FC236}">
              <a16:creationId xmlns="" xmlns:a16="http://schemas.microsoft.com/office/drawing/2014/main" id="{00000000-0008-0000-0500-00003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363" name="Text Box 19">
          <a:extLst>
            <a:ext uri="{FF2B5EF4-FFF2-40B4-BE49-F238E27FC236}">
              <a16:creationId xmlns="" xmlns:a16="http://schemas.microsoft.com/office/drawing/2014/main" id="{00000000-0008-0000-0500-00003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364" name="Text Box 16">
          <a:extLst>
            <a:ext uri="{FF2B5EF4-FFF2-40B4-BE49-F238E27FC236}">
              <a16:creationId xmlns="" xmlns:a16="http://schemas.microsoft.com/office/drawing/2014/main" id="{00000000-0008-0000-0500-00003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365" name="Text Box 17">
          <a:extLst>
            <a:ext uri="{FF2B5EF4-FFF2-40B4-BE49-F238E27FC236}">
              <a16:creationId xmlns="" xmlns:a16="http://schemas.microsoft.com/office/drawing/2014/main" id="{00000000-0008-0000-0500-00003D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366" name="Text Box 18">
          <a:extLst>
            <a:ext uri="{FF2B5EF4-FFF2-40B4-BE49-F238E27FC236}">
              <a16:creationId xmlns="" xmlns:a16="http://schemas.microsoft.com/office/drawing/2014/main" id="{00000000-0008-0000-0500-00003E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30</xdr:row>
      <xdr:rowOff>170392</xdr:rowOff>
    </xdr:from>
    <xdr:ext cx="95250" cy="213632"/>
    <xdr:sp macro="" textlink="">
      <xdr:nvSpPr>
        <xdr:cNvPr id="2367" name="Text Box 15">
          <a:extLst>
            <a:ext uri="{FF2B5EF4-FFF2-40B4-BE49-F238E27FC236}">
              <a16:creationId xmlns="" xmlns:a16="http://schemas.microsoft.com/office/drawing/2014/main" id="{00000000-0008-0000-0500-00003F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368" name="Text Box 16">
          <a:extLst>
            <a:ext uri="{FF2B5EF4-FFF2-40B4-BE49-F238E27FC236}">
              <a16:creationId xmlns="" xmlns:a16="http://schemas.microsoft.com/office/drawing/2014/main" id="{00000000-0008-0000-0500-00004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369" name="Text Box 17">
          <a:extLst>
            <a:ext uri="{FF2B5EF4-FFF2-40B4-BE49-F238E27FC236}">
              <a16:creationId xmlns="" xmlns:a16="http://schemas.microsoft.com/office/drawing/2014/main" id="{00000000-0008-0000-0500-00004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370" name="Text Box 18">
          <a:extLst>
            <a:ext uri="{FF2B5EF4-FFF2-40B4-BE49-F238E27FC236}">
              <a16:creationId xmlns="" xmlns:a16="http://schemas.microsoft.com/office/drawing/2014/main" id="{00000000-0008-0000-0500-00004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371" name="Text Box 19">
          <a:extLst>
            <a:ext uri="{FF2B5EF4-FFF2-40B4-BE49-F238E27FC236}">
              <a16:creationId xmlns="" xmlns:a16="http://schemas.microsoft.com/office/drawing/2014/main" id="{00000000-0008-0000-0500-00004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372" name="Text Box 16">
          <a:extLst>
            <a:ext uri="{FF2B5EF4-FFF2-40B4-BE49-F238E27FC236}">
              <a16:creationId xmlns="" xmlns:a16="http://schemas.microsoft.com/office/drawing/2014/main" id="{00000000-0008-0000-0500-00004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373" name="Text Box 17">
          <a:extLst>
            <a:ext uri="{FF2B5EF4-FFF2-40B4-BE49-F238E27FC236}">
              <a16:creationId xmlns="" xmlns:a16="http://schemas.microsoft.com/office/drawing/2014/main" id="{00000000-0008-0000-0500-00004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374" name="Text Box 18">
          <a:extLst>
            <a:ext uri="{FF2B5EF4-FFF2-40B4-BE49-F238E27FC236}">
              <a16:creationId xmlns="" xmlns:a16="http://schemas.microsoft.com/office/drawing/2014/main" id="{00000000-0008-0000-0500-00004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375" name="Text Box 19">
          <a:extLst>
            <a:ext uri="{FF2B5EF4-FFF2-40B4-BE49-F238E27FC236}">
              <a16:creationId xmlns="" xmlns:a16="http://schemas.microsoft.com/office/drawing/2014/main" id="{00000000-0008-0000-0500-00004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25</xdr:row>
      <xdr:rowOff>0</xdr:rowOff>
    </xdr:from>
    <xdr:ext cx="95250" cy="171450"/>
    <xdr:sp macro="" textlink="">
      <xdr:nvSpPr>
        <xdr:cNvPr id="2376" name="Text Box 16">
          <a:extLst>
            <a:ext uri="{FF2B5EF4-FFF2-40B4-BE49-F238E27FC236}">
              <a16:creationId xmlns="" xmlns:a16="http://schemas.microsoft.com/office/drawing/2014/main" id="{00000000-0008-0000-0500-000048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25</xdr:row>
      <xdr:rowOff>0</xdr:rowOff>
    </xdr:from>
    <xdr:ext cx="95250" cy="171450"/>
    <xdr:sp macro="" textlink="">
      <xdr:nvSpPr>
        <xdr:cNvPr id="2377" name="Text Box 17">
          <a:extLst>
            <a:ext uri="{FF2B5EF4-FFF2-40B4-BE49-F238E27FC236}">
              <a16:creationId xmlns="" xmlns:a16="http://schemas.microsoft.com/office/drawing/2014/main" id="{00000000-0008-0000-0500-000049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25</xdr:row>
      <xdr:rowOff>0</xdr:rowOff>
    </xdr:from>
    <xdr:ext cx="95250" cy="171450"/>
    <xdr:sp macro="" textlink="">
      <xdr:nvSpPr>
        <xdr:cNvPr id="2378" name="Text Box 18">
          <a:extLst>
            <a:ext uri="{FF2B5EF4-FFF2-40B4-BE49-F238E27FC236}">
              <a16:creationId xmlns="" xmlns:a16="http://schemas.microsoft.com/office/drawing/2014/main" id="{00000000-0008-0000-0500-00004A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25</xdr:row>
      <xdr:rowOff>0</xdr:rowOff>
    </xdr:from>
    <xdr:ext cx="95250" cy="171450"/>
    <xdr:sp macro="" textlink="">
      <xdr:nvSpPr>
        <xdr:cNvPr id="2379" name="Text Box 19">
          <a:extLst>
            <a:ext uri="{FF2B5EF4-FFF2-40B4-BE49-F238E27FC236}">
              <a16:creationId xmlns="" xmlns:a16="http://schemas.microsoft.com/office/drawing/2014/main" id="{00000000-0008-0000-0500-00004B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4014"/>
    <xdr:sp macro="" textlink="">
      <xdr:nvSpPr>
        <xdr:cNvPr id="2380" name="Text Box 15">
          <a:extLst>
            <a:ext uri="{FF2B5EF4-FFF2-40B4-BE49-F238E27FC236}">
              <a16:creationId xmlns="" xmlns:a16="http://schemas.microsoft.com/office/drawing/2014/main" id="{00000000-0008-0000-0500-00004C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381" name="Text Box 16">
          <a:extLst>
            <a:ext uri="{FF2B5EF4-FFF2-40B4-BE49-F238E27FC236}">
              <a16:creationId xmlns="" xmlns:a16="http://schemas.microsoft.com/office/drawing/2014/main" id="{00000000-0008-0000-0500-00004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382" name="Text Box 17">
          <a:extLst>
            <a:ext uri="{FF2B5EF4-FFF2-40B4-BE49-F238E27FC236}">
              <a16:creationId xmlns="" xmlns:a16="http://schemas.microsoft.com/office/drawing/2014/main" id="{00000000-0008-0000-0500-00004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383" name="Text Box 18">
          <a:extLst>
            <a:ext uri="{FF2B5EF4-FFF2-40B4-BE49-F238E27FC236}">
              <a16:creationId xmlns="" xmlns:a16="http://schemas.microsoft.com/office/drawing/2014/main" id="{00000000-0008-0000-0500-00004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384" name="Text Box 19">
          <a:extLst>
            <a:ext uri="{FF2B5EF4-FFF2-40B4-BE49-F238E27FC236}">
              <a16:creationId xmlns="" xmlns:a16="http://schemas.microsoft.com/office/drawing/2014/main" id="{00000000-0008-0000-0500-00005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385" name="Text Box 16">
          <a:extLst>
            <a:ext uri="{FF2B5EF4-FFF2-40B4-BE49-F238E27FC236}">
              <a16:creationId xmlns="" xmlns:a16="http://schemas.microsoft.com/office/drawing/2014/main" id="{00000000-0008-0000-0500-00005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386" name="Text Box 17">
          <a:extLst>
            <a:ext uri="{FF2B5EF4-FFF2-40B4-BE49-F238E27FC236}">
              <a16:creationId xmlns="" xmlns:a16="http://schemas.microsoft.com/office/drawing/2014/main" id="{00000000-0008-0000-0500-00005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30</xdr:row>
      <xdr:rowOff>15875</xdr:rowOff>
    </xdr:from>
    <xdr:ext cx="95250" cy="171450"/>
    <xdr:sp macro="" textlink="">
      <xdr:nvSpPr>
        <xdr:cNvPr id="2387" name="Text Box 18">
          <a:extLst>
            <a:ext uri="{FF2B5EF4-FFF2-40B4-BE49-F238E27FC236}">
              <a16:creationId xmlns="" xmlns:a16="http://schemas.microsoft.com/office/drawing/2014/main" id="{00000000-0008-0000-0500-00005309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388" name="Text Box 16">
          <a:extLst>
            <a:ext uri="{FF2B5EF4-FFF2-40B4-BE49-F238E27FC236}">
              <a16:creationId xmlns="" xmlns:a16="http://schemas.microsoft.com/office/drawing/2014/main" id="{00000000-0008-0000-0500-00005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389" name="Text Box 17">
          <a:extLst>
            <a:ext uri="{FF2B5EF4-FFF2-40B4-BE49-F238E27FC236}">
              <a16:creationId xmlns="" xmlns:a16="http://schemas.microsoft.com/office/drawing/2014/main" id="{00000000-0008-0000-0500-00005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390" name="Text Box 18">
          <a:extLst>
            <a:ext uri="{FF2B5EF4-FFF2-40B4-BE49-F238E27FC236}">
              <a16:creationId xmlns="" xmlns:a16="http://schemas.microsoft.com/office/drawing/2014/main" id="{00000000-0008-0000-0500-00005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391" name="Text Box 19">
          <a:extLst>
            <a:ext uri="{FF2B5EF4-FFF2-40B4-BE49-F238E27FC236}">
              <a16:creationId xmlns="" xmlns:a16="http://schemas.microsoft.com/office/drawing/2014/main" id="{00000000-0008-0000-0500-00005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392" name="Text Box 16">
          <a:extLst>
            <a:ext uri="{FF2B5EF4-FFF2-40B4-BE49-F238E27FC236}">
              <a16:creationId xmlns="" xmlns:a16="http://schemas.microsoft.com/office/drawing/2014/main" id="{00000000-0008-0000-0500-00005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30</xdr:row>
      <xdr:rowOff>170392</xdr:rowOff>
    </xdr:from>
    <xdr:ext cx="95250" cy="213632"/>
    <xdr:sp macro="" textlink="">
      <xdr:nvSpPr>
        <xdr:cNvPr id="2393" name="Text Box 15">
          <a:extLst>
            <a:ext uri="{FF2B5EF4-FFF2-40B4-BE49-F238E27FC236}">
              <a16:creationId xmlns="" xmlns:a16="http://schemas.microsoft.com/office/drawing/2014/main" id="{00000000-0008-0000-0500-000059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8496"/>
    <xdr:sp macro="" textlink="">
      <xdr:nvSpPr>
        <xdr:cNvPr id="2394" name="Text Box 15">
          <a:extLst>
            <a:ext uri="{FF2B5EF4-FFF2-40B4-BE49-F238E27FC236}">
              <a16:creationId xmlns="" xmlns:a16="http://schemas.microsoft.com/office/drawing/2014/main" id="{00000000-0008-0000-0500-00005A09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442269"/>
    <xdr:sp macro="" textlink="">
      <xdr:nvSpPr>
        <xdr:cNvPr id="2395" name="Text Box 15">
          <a:extLst>
            <a:ext uri="{FF2B5EF4-FFF2-40B4-BE49-F238E27FC236}">
              <a16:creationId xmlns="" xmlns:a16="http://schemas.microsoft.com/office/drawing/2014/main" id="{00000000-0008-0000-0500-00005B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2397" name="Text Box 15">
          <a:extLst>
            <a:ext uri="{FF2B5EF4-FFF2-40B4-BE49-F238E27FC236}">
              <a16:creationId xmlns="" xmlns:a16="http://schemas.microsoft.com/office/drawing/2014/main" id="{00000000-0008-0000-0500-00005D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4331"/>
    <xdr:sp macro="" textlink="">
      <xdr:nvSpPr>
        <xdr:cNvPr id="2398" name="Text Box 15">
          <a:extLst>
            <a:ext uri="{FF2B5EF4-FFF2-40B4-BE49-F238E27FC236}">
              <a16:creationId xmlns="" xmlns:a16="http://schemas.microsoft.com/office/drawing/2014/main" id="{00000000-0008-0000-0500-00005E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30</xdr:row>
      <xdr:rowOff>170392</xdr:rowOff>
    </xdr:from>
    <xdr:ext cx="95250" cy="213632"/>
    <xdr:sp macro="" textlink="">
      <xdr:nvSpPr>
        <xdr:cNvPr id="2399" name="Text Box 15">
          <a:extLst>
            <a:ext uri="{FF2B5EF4-FFF2-40B4-BE49-F238E27FC236}">
              <a16:creationId xmlns="" xmlns:a16="http://schemas.microsoft.com/office/drawing/2014/main" id="{00000000-0008-0000-0500-00005F09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400" name="Text Box 16">
          <a:extLst>
            <a:ext uri="{FF2B5EF4-FFF2-40B4-BE49-F238E27FC236}">
              <a16:creationId xmlns="" xmlns:a16="http://schemas.microsoft.com/office/drawing/2014/main" id="{00000000-0008-0000-0500-00006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401" name="Text Box 17">
          <a:extLst>
            <a:ext uri="{FF2B5EF4-FFF2-40B4-BE49-F238E27FC236}">
              <a16:creationId xmlns="" xmlns:a16="http://schemas.microsoft.com/office/drawing/2014/main" id="{00000000-0008-0000-0500-00006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402" name="Text Box 18">
          <a:extLst>
            <a:ext uri="{FF2B5EF4-FFF2-40B4-BE49-F238E27FC236}">
              <a16:creationId xmlns="" xmlns:a16="http://schemas.microsoft.com/office/drawing/2014/main" id="{00000000-0008-0000-0500-00006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403" name="Text Box 19">
          <a:extLst>
            <a:ext uri="{FF2B5EF4-FFF2-40B4-BE49-F238E27FC236}">
              <a16:creationId xmlns="" xmlns:a16="http://schemas.microsoft.com/office/drawing/2014/main" id="{00000000-0008-0000-0500-00006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404" name="Text Box 16">
          <a:extLst>
            <a:ext uri="{FF2B5EF4-FFF2-40B4-BE49-F238E27FC236}">
              <a16:creationId xmlns="" xmlns:a16="http://schemas.microsoft.com/office/drawing/2014/main" id="{00000000-0008-0000-0500-00006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405" name="Text Box 17">
          <a:extLst>
            <a:ext uri="{FF2B5EF4-FFF2-40B4-BE49-F238E27FC236}">
              <a16:creationId xmlns="" xmlns:a16="http://schemas.microsoft.com/office/drawing/2014/main" id="{00000000-0008-0000-0500-00006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406" name="Text Box 18">
          <a:extLst>
            <a:ext uri="{FF2B5EF4-FFF2-40B4-BE49-F238E27FC236}">
              <a16:creationId xmlns="" xmlns:a16="http://schemas.microsoft.com/office/drawing/2014/main" id="{00000000-0008-0000-0500-00006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407" name="Text Box 19">
          <a:extLst>
            <a:ext uri="{FF2B5EF4-FFF2-40B4-BE49-F238E27FC236}">
              <a16:creationId xmlns="" xmlns:a16="http://schemas.microsoft.com/office/drawing/2014/main" id="{00000000-0008-0000-0500-00006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408" name="Text Box 16">
          <a:extLst>
            <a:ext uri="{FF2B5EF4-FFF2-40B4-BE49-F238E27FC236}">
              <a16:creationId xmlns="" xmlns:a16="http://schemas.microsoft.com/office/drawing/2014/main" id="{00000000-0008-0000-0500-000068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409" name="Text Box 17">
          <a:extLst>
            <a:ext uri="{FF2B5EF4-FFF2-40B4-BE49-F238E27FC236}">
              <a16:creationId xmlns="" xmlns:a16="http://schemas.microsoft.com/office/drawing/2014/main" id="{00000000-0008-0000-0500-00006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410" name="Text Box 18">
          <a:extLst>
            <a:ext uri="{FF2B5EF4-FFF2-40B4-BE49-F238E27FC236}">
              <a16:creationId xmlns="" xmlns:a16="http://schemas.microsoft.com/office/drawing/2014/main" id="{00000000-0008-0000-0500-00006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411" name="Text Box 19">
          <a:extLst>
            <a:ext uri="{FF2B5EF4-FFF2-40B4-BE49-F238E27FC236}">
              <a16:creationId xmlns="" xmlns:a16="http://schemas.microsoft.com/office/drawing/2014/main" id="{00000000-0008-0000-0500-00006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014"/>
    <xdr:sp macro="" textlink="">
      <xdr:nvSpPr>
        <xdr:cNvPr id="2412" name="Text Box 15">
          <a:extLst>
            <a:ext uri="{FF2B5EF4-FFF2-40B4-BE49-F238E27FC236}">
              <a16:creationId xmlns="" xmlns:a16="http://schemas.microsoft.com/office/drawing/2014/main" id="{00000000-0008-0000-0500-00006C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413" name="Text Box 16">
          <a:extLst>
            <a:ext uri="{FF2B5EF4-FFF2-40B4-BE49-F238E27FC236}">
              <a16:creationId xmlns="" xmlns:a16="http://schemas.microsoft.com/office/drawing/2014/main" id="{00000000-0008-0000-0500-00006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414" name="Text Box 17">
          <a:extLst>
            <a:ext uri="{FF2B5EF4-FFF2-40B4-BE49-F238E27FC236}">
              <a16:creationId xmlns="" xmlns:a16="http://schemas.microsoft.com/office/drawing/2014/main" id="{00000000-0008-0000-0500-00006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415" name="Text Box 18">
          <a:extLst>
            <a:ext uri="{FF2B5EF4-FFF2-40B4-BE49-F238E27FC236}">
              <a16:creationId xmlns="" xmlns:a16="http://schemas.microsoft.com/office/drawing/2014/main" id="{00000000-0008-0000-0500-00006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416" name="Text Box 19">
          <a:extLst>
            <a:ext uri="{FF2B5EF4-FFF2-40B4-BE49-F238E27FC236}">
              <a16:creationId xmlns="" xmlns:a16="http://schemas.microsoft.com/office/drawing/2014/main" id="{00000000-0008-0000-0500-00007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417" name="Text Box 16">
          <a:extLst>
            <a:ext uri="{FF2B5EF4-FFF2-40B4-BE49-F238E27FC236}">
              <a16:creationId xmlns="" xmlns:a16="http://schemas.microsoft.com/office/drawing/2014/main" id="{00000000-0008-0000-0500-00007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418" name="Text Box 17">
          <a:extLst>
            <a:ext uri="{FF2B5EF4-FFF2-40B4-BE49-F238E27FC236}">
              <a16:creationId xmlns="" xmlns:a16="http://schemas.microsoft.com/office/drawing/2014/main" id="{00000000-0008-0000-0500-00007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419" name="Text Box 18">
          <a:extLst>
            <a:ext uri="{FF2B5EF4-FFF2-40B4-BE49-F238E27FC236}">
              <a16:creationId xmlns="" xmlns:a16="http://schemas.microsoft.com/office/drawing/2014/main" id="{00000000-0008-0000-0500-00007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420" name="Text Box 16">
          <a:extLst>
            <a:ext uri="{FF2B5EF4-FFF2-40B4-BE49-F238E27FC236}">
              <a16:creationId xmlns="" xmlns:a16="http://schemas.microsoft.com/office/drawing/2014/main" id="{00000000-0008-0000-0500-00007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421" name="Text Box 17">
          <a:extLst>
            <a:ext uri="{FF2B5EF4-FFF2-40B4-BE49-F238E27FC236}">
              <a16:creationId xmlns="" xmlns:a16="http://schemas.microsoft.com/office/drawing/2014/main" id="{00000000-0008-0000-0500-00007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422" name="Text Box 18">
          <a:extLst>
            <a:ext uri="{FF2B5EF4-FFF2-40B4-BE49-F238E27FC236}">
              <a16:creationId xmlns="" xmlns:a16="http://schemas.microsoft.com/office/drawing/2014/main" id="{00000000-0008-0000-0500-00007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423" name="Text Box 19">
          <a:extLst>
            <a:ext uri="{FF2B5EF4-FFF2-40B4-BE49-F238E27FC236}">
              <a16:creationId xmlns="" xmlns:a16="http://schemas.microsoft.com/office/drawing/2014/main" id="{00000000-0008-0000-0500-00007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424" name="Text Box 16">
          <a:extLst>
            <a:ext uri="{FF2B5EF4-FFF2-40B4-BE49-F238E27FC236}">
              <a16:creationId xmlns="" xmlns:a16="http://schemas.microsoft.com/office/drawing/2014/main" id="{00000000-0008-0000-0500-00007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425" name="Text Box 17">
          <a:extLst>
            <a:ext uri="{FF2B5EF4-FFF2-40B4-BE49-F238E27FC236}">
              <a16:creationId xmlns="" xmlns:a16="http://schemas.microsoft.com/office/drawing/2014/main" id="{00000000-0008-0000-0500-00007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426" name="Text Box 18">
          <a:extLst>
            <a:ext uri="{FF2B5EF4-FFF2-40B4-BE49-F238E27FC236}">
              <a16:creationId xmlns="" xmlns:a16="http://schemas.microsoft.com/office/drawing/2014/main" id="{00000000-0008-0000-0500-00007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427" name="Text Box 19">
          <a:extLst>
            <a:ext uri="{FF2B5EF4-FFF2-40B4-BE49-F238E27FC236}">
              <a16:creationId xmlns="" xmlns:a16="http://schemas.microsoft.com/office/drawing/2014/main" id="{00000000-0008-0000-0500-00007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56743"/>
    <xdr:sp macro="" textlink="">
      <xdr:nvSpPr>
        <xdr:cNvPr id="2428" name="Text Box 15">
          <a:extLst>
            <a:ext uri="{FF2B5EF4-FFF2-40B4-BE49-F238E27FC236}">
              <a16:creationId xmlns="" xmlns:a16="http://schemas.microsoft.com/office/drawing/2014/main" id="{00000000-0008-0000-0500-00007C09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442269"/>
    <xdr:sp macro="" textlink="">
      <xdr:nvSpPr>
        <xdr:cNvPr id="2429" name="Text Box 15">
          <a:extLst>
            <a:ext uri="{FF2B5EF4-FFF2-40B4-BE49-F238E27FC236}">
              <a16:creationId xmlns="" xmlns:a16="http://schemas.microsoft.com/office/drawing/2014/main" id="{00000000-0008-0000-0500-00007D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2431" name="Text Box 15">
          <a:extLst>
            <a:ext uri="{FF2B5EF4-FFF2-40B4-BE49-F238E27FC236}">
              <a16:creationId xmlns="" xmlns:a16="http://schemas.microsoft.com/office/drawing/2014/main" id="{00000000-0008-0000-0500-00007F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4331"/>
    <xdr:sp macro="" textlink="">
      <xdr:nvSpPr>
        <xdr:cNvPr id="2432" name="Text Box 15">
          <a:extLst>
            <a:ext uri="{FF2B5EF4-FFF2-40B4-BE49-F238E27FC236}">
              <a16:creationId xmlns="" xmlns:a16="http://schemas.microsoft.com/office/drawing/2014/main" id="{00000000-0008-0000-0500-000080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213632"/>
    <xdr:sp macro="" textlink="">
      <xdr:nvSpPr>
        <xdr:cNvPr id="2433" name="Text Box 15">
          <a:extLst>
            <a:ext uri="{FF2B5EF4-FFF2-40B4-BE49-F238E27FC236}">
              <a16:creationId xmlns="" xmlns:a16="http://schemas.microsoft.com/office/drawing/2014/main" id="{00000000-0008-0000-0500-00008109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434" name="Text Box 16">
          <a:extLst>
            <a:ext uri="{FF2B5EF4-FFF2-40B4-BE49-F238E27FC236}">
              <a16:creationId xmlns="" xmlns:a16="http://schemas.microsoft.com/office/drawing/2014/main" id="{00000000-0008-0000-0500-00008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435" name="Text Box 17">
          <a:extLst>
            <a:ext uri="{FF2B5EF4-FFF2-40B4-BE49-F238E27FC236}">
              <a16:creationId xmlns="" xmlns:a16="http://schemas.microsoft.com/office/drawing/2014/main" id="{00000000-0008-0000-0500-00008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436" name="Text Box 18">
          <a:extLst>
            <a:ext uri="{FF2B5EF4-FFF2-40B4-BE49-F238E27FC236}">
              <a16:creationId xmlns="" xmlns:a16="http://schemas.microsoft.com/office/drawing/2014/main" id="{00000000-0008-0000-0500-00008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437" name="Text Box 19">
          <a:extLst>
            <a:ext uri="{FF2B5EF4-FFF2-40B4-BE49-F238E27FC236}">
              <a16:creationId xmlns="" xmlns:a16="http://schemas.microsoft.com/office/drawing/2014/main" id="{00000000-0008-0000-0500-000085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438" name="Text Box 16">
          <a:extLst>
            <a:ext uri="{FF2B5EF4-FFF2-40B4-BE49-F238E27FC236}">
              <a16:creationId xmlns="" xmlns:a16="http://schemas.microsoft.com/office/drawing/2014/main" id="{00000000-0008-0000-0500-00008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439" name="Text Box 17">
          <a:extLst>
            <a:ext uri="{FF2B5EF4-FFF2-40B4-BE49-F238E27FC236}">
              <a16:creationId xmlns="" xmlns:a16="http://schemas.microsoft.com/office/drawing/2014/main" id="{00000000-0008-0000-0500-00008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440" name="Text Box 18">
          <a:extLst>
            <a:ext uri="{FF2B5EF4-FFF2-40B4-BE49-F238E27FC236}">
              <a16:creationId xmlns="" xmlns:a16="http://schemas.microsoft.com/office/drawing/2014/main" id="{00000000-0008-0000-0500-00008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441" name="Text Box 19">
          <a:extLst>
            <a:ext uri="{FF2B5EF4-FFF2-40B4-BE49-F238E27FC236}">
              <a16:creationId xmlns="" xmlns:a16="http://schemas.microsoft.com/office/drawing/2014/main" id="{00000000-0008-0000-0500-000089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442" name="Text Box 16">
          <a:extLst>
            <a:ext uri="{FF2B5EF4-FFF2-40B4-BE49-F238E27FC236}">
              <a16:creationId xmlns="" xmlns:a16="http://schemas.microsoft.com/office/drawing/2014/main" id="{00000000-0008-0000-0500-00008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443" name="Text Box 17">
          <a:extLst>
            <a:ext uri="{FF2B5EF4-FFF2-40B4-BE49-F238E27FC236}">
              <a16:creationId xmlns="" xmlns:a16="http://schemas.microsoft.com/office/drawing/2014/main" id="{00000000-0008-0000-0500-00008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444" name="Text Box 18">
          <a:extLst>
            <a:ext uri="{FF2B5EF4-FFF2-40B4-BE49-F238E27FC236}">
              <a16:creationId xmlns="" xmlns:a16="http://schemas.microsoft.com/office/drawing/2014/main" id="{00000000-0008-0000-0500-00008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445" name="Text Box 19">
          <a:extLst>
            <a:ext uri="{FF2B5EF4-FFF2-40B4-BE49-F238E27FC236}">
              <a16:creationId xmlns="" xmlns:a16="http://schemas.microsoft.com/office/drawing/2014/main" id="{00000000-0008-0000-0500-00008D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014"/>
    <xdr:sp macro="" textlink="">
      <xdr:nvSpPr>
        <xdr:cNvPr id="2446" name="Text Box 15">
          <a:extLst>
            <a:ext uri="{FF2B5EF4-FFF2-40B4-BE49-F238E27FC236}">
              <a16:creationId xmlns="" xmlns:a16="http://schemas.microsoft.com/office/drawing/2014/main" id="{00000000-0008-0000-0500-00008E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447" name="Text Box 16">
          <a:extLst>
            <a:ext uri="{FF2B5EF4-FFF2-40B4-BE49-F238E27FC236}">
              <a16:creationId xmlns="" xmlns:a16="http://schemas.microsoft.com/office/drawing/2014/main" id="{00000000-0008-0000-0500-00008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448" name="Text Box 17">
          <a:extLst>
            <a:ext uri="{FF2B5EF4-FFF2-40B4-BE49-F238E27FC236}">
              <a16:creationId xmlns="" xmlns:a16="http://schemas.microsoft.com/office/drawing/2014/main" id="{00000000-0008-0000-0500-00009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449" name="Text Box 18">
          <a:extLst>
            <a:ext uri="{FF2B5EF4-FFF2-40B4-BE49-F238E27FC236}">
              <a16:creationId xmlns="" xmlns:a16="http://schemas.microsoft.com/office/drawing/2014/main" id="{00000000-0008-0000-0500-00009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450" name="Text Box 19">
          <a:extLst>
            <a:ext uri="{FF2B5EF4-FFF2-40B4-BE49-F238E27FC236}">
              <a16:creationId xmlns="" xmlns:a16="http://schemas.microsoft.com/office/drawing/2014/main" id="{00000000-0008-0000-0500-00009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34</xdr:row>
      <xdr:rowOff>504825</xdr:rowOff>
    </xdr:from>
    <xdr:ext cx="95250" cy="442269"/>
    <xdr:sp macro="" textlink="">
      <xdr:nvSpPr>
        <xdr:cNvPr id="2451" name="Text Box 15">
          <a:extLst>
            <a:ext uri="{FF2B5EF4-FFF2-40B4-BE49-F238E27FC236}">
              <a16:creationId xmlns="" xmlns:a16="http://schemas.microsoft.com/office/drawing/2014/main" id="{00000000-0008-0000-0500-00009309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452" name="Text Box 16">
          <a:extLst>
            <a:ext uri="{FF2B5EF4-FFF2-40B4-BE49-F238E27FC236}">
              <a16:creationId xmlns="" xmlns:a16="http://schemas.microsoft.com/office/drawing/2014/main" id="{00000000-0008-0000-0500-00009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453" name="Text Box 17">
          <a:extLst>
            <a:ext uri="{FF2B5EF4-FFF2-40B4-BE49-F238E27FC236}">
              <a16:creationId xmlns="" xmlns:a16="http://schemas.microsoft.com/office/drawing/2014/main" id="{00000000-0008-0000-0500-00009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454" name="Text Box 18">
          <a:extLst>
            <a:ext uri="{FF2B5EF4-FFF2-40B4-BE49-F238E27FC236}">
              <a16:creationId xmlns="" xmlns:a16="http://schemas.microsoft.com/office/drawing/2014/main" id="{00000000-0008-0000-0500-00009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455" name="Text Box 16">
          <a:extLst>
            <a:ext uri="{FF2B5EF4-FFF2-40B4-BE49-F238E27FC236}">
              <a16:creationId xmlns="" xmlns:a16="http://schemas.microsoft.com/office/drawing/2014/main" id="{00000000-0008-0000-0500-00009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456" name="Text Box 17">
          <a:extLst>
            <a:ext uri="{FF2B5EF4-FFF2-40B4-BE49-F238E27FC236}">
              <a16:creationId xmlns="" xmlns:a16="http://schemas.microsoft.com/office/drawing/2014/main" id="{00000000-0008-0000-0500-00009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457" name="Text Box 18">
          <a:extLst>
            <a:ext uri="{FF2B5EF4-FFF2-40B4-BE49-F238E27FC236}">
              <a16:creationId xmlns="" xmlns:a16="http://schemas.microsoft.com/office/drawing/2014/main" id="{00000000-0008-0000-0500-00009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458" name="Text Box 19">
          <a:extLst>
            <a:ext uri="{FF2B5EF4-FFF2-40B4-BE49-F238E27FC236}">
              <a16:creationId xmlns="" xmlns:a16="http://schemas.microsoft.com/office/drawing/2014/main" id="{00000000-0008-0000-0500-00009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459" name="Text Box 16">
          <a:extLst>
            <a:ext uri="{FF2B5EF4-FFF2-40B4-BE49-F238E27FC236}">
              <a16:creationId xmlns="" xmlns:a16="http://schemas.microsoft.com/office/drawing/2014/main" id="{00000000-0008-0000-0500-00009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460" name="Text Box 17">
          <a:extLst>
            <a:ext uri="{FF2B5EF4-FFF2-40B4-BE49-F238E27FC236}">
              <a16:creationId xmlns="" xmlns:a16="http://schemas.microsoft.com/office/drawing/2014/main" id="{00000000-0008-0000-0500-00009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461" name="Text Box 18">
          <a:extLst>
            <a:ext uri="{FF2B5EF4-FFF2-40B4-BE49-F238E27FC236}">
              <a16:creationId xmlns="" xmlns:a16="http://schemas.microsoft.com/office/drawing/2014/main" id="{00000000-0008-0000-0500-00009D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36</xdr:row>
      <xdr:rowOff>170392</xdr:rowOff>
    </xdr:from>
    <xdr:ext cx="95250" cy="213632"/>
    <xdr:sp macro="" textlink="">
      <xdr:nvSpPr>
        <xdr:cNvPr id="2462" name="Text Box 15">
          <a:extLst>
            <a:ext uri="{FF2B5EF4-FFF2-40B4-BE49-F238E27FC236}">
              <a16:creationId xmlns="" xmlns:a16="http://schemas.microsoft.com/office/drawing/2014/main" id="{00000000-0008-0000-0500-00009E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463" name="Text Box 16">
          <a:extLst>
            <a:ext uri="{FF2B5EF4-FFF2-40B4-BE49-F238E27FC236}">
              <a16:creationId xmlns="" xmlns:a16="http://schemas.microsoft.com/office/drawing/2014/main" id="{00000000-0008-0000-0500-00009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464" name="Text Box 17">
          <a:extLst>
            <a:ext uri="{FF2B5EF4-FFF2-40B4-BE49-F238E27FC236}">
              <a16:creationId xmlns="" xmlns:a16="http://schemas.microsoft.com/office/drawing/2014/main" id="{00000000-0008-0000-0500-0000A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465" name="Text Box 18">
          <a:extLst>
            <a:ext uri="{FF2B5EF4-FFF2-40B4-BE49-F238E27FC236}">
              <a16:creationId xmlns="" xmlns:a16="http://schemas.microsoft.com/office/drawing/2014/main" id="{00000000-0008-0000-0500-0000A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466" name="Text Box 19">
          <a:extLst>
            <a:ext uri="{FF2B5EF4-FFF2-40B4-BE49-F238E27FC236}">
              <a16:creationId xmlns="" xmlns:a16="http://schemas.microsoft.com/office/drawing/2014/main" id="{00000000-0008-0000-0500-0000A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467" name="Text Box 16">
          <a:extLst>
            <a:ext uri="{FF2B5EF4-FFF2-40B4-BE49-F238E27FC236}">
              <a16:creationId xmlns="" xmlns:a16="http://schemas.microsoft.com/office/drawing/2014/main" id="{00000000-0008-0000-0500-0000A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468" name="Text Box 17">
          <a:extLst>
            <a:ext uri="{FF2B5EF4-FFF2-40B4-BE49-F238E27FC236}">
              <a16:creationId xmlns="" xmlns:a16="http://schemas.microsoft.com/office/drawing/2014/main" id="{00000000-0008-0000-0500-0000A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469" name="Text Box 18">
          <a:extLst>
            <a:ext uri="{FF2B5EF4-FFF2-40B4-BE49-F238E27FC236}">
              <a16:creationId xmlns="" xmlns:a16="http://schemas.microsoft.com/office/drawing/2014/main" id="{00000000-0008-0000-0500-0000A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470" name="Text Box 19">
          <a:extLst>
            <a:ext uri="{FF2B5EF4-FFF2-40B4-BE49-F238E27FC236}">
              <a16:creationId xmlns="" xmlns:a16="http://schemas.microsoft.com/office/drawing/2014/main" id="{00000000-0008-0000-0500-0000A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2471" name="Text Box 16">
          <a:extLst>
            <a:ext uri="{FF2B5EF4-FFF2-40B4-BE49-F238E27FC236}">
              <a16:creationId xmlns="" xmlns:a16="http://schemas.microsoft.com/office/drawing/2014/main" id="{00000000-0008-0000-0500-0000A7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2472" name="Text Box 17">
          <a:extLst>
            <a:ext uri="{FF2B5EF4-FFF2-40B4-BE49-F238E27FC236}">
              <a16:creationId xmlns="" xmlns:a16="http://schemas.microsoft.com/office/drawing/2014/main" id="{00000000-0008-0000-0500-0000A8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2473" name="Text Box 18">
          <a:extLst>
            <a:ext uri="{FF2B5EF4-FFF2-40B4-BE49-F238E27FC236}">
              <a16:creationId xmlns="" xmlns:a16="http://schemas.microsoft.com/office/drawing/2014/main" id="{00000000-0008-0000-0500-0000A9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2474" name="Text Box 19">
          <a:extLst>
            <a:ext uri="{FF2B5EF4-FFF2-40B4-BE49-F238E27FC236}">
              <a16:creationId xmlns="" xmlns:a16="http://schemas.microsoft.com/office/drawing/2014/main" id="{00000000-0008-0000-0500-0000AA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014"/>
    <xdr:sp macro="" textlink="">
      <xdr:nvSpPr>
        <xdr:cNvPr id="2475" name="Text Box 15">
          <a:extLst>
            <a:ext uri="{FF2B5EF4-FFF2-40B4-BE49-F238E27FC236}">
              <a16:creationId xmlns="" xmlns:a16="http://schemas.microsoft.com/office/drawing/2014/main" id="{00000000-0008-0000-0500-0000AB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476" name="Text Box 16">
          <a:extLst>
            <a:ext uri="{FF2B5EF4-FFF2-40B4-BE49-F238E27FC236}">
              <a16:creationId xmlns="" xmlns:a16="http://schemas.microsoft.com/office/drawing/2014/main" id="{00000000-0008-0000-0500-0000AC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477" name="Text Box 17">
          <a:extLst>
            <a:ext uri="{FF2B5EF4-FFF2-40B4-BE49-F238E27FC236}">
              <a16:creationId xmlns="" xmlns:a16="http://schemas.microsoft.com/office/drawing/2014/main" id="{00000000-0008-0000-0500-0000A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478" name="Text Box 18">
          <a:extLst>
            <a:ext uri="{FF2B5EF4-FFF2-40B4-BE49-F238E27FC236}">
              <a16:creationId xmlns="" xmlns:a16="http://schemas.microsoft.com/office/drawing/2014/main" id="{00000000-0008-0000-0500-0000A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479" name="Text Box 19">
          <a:extLst>
            <a:ext uri="{FF2B5EF4-FFF2-40B4-BE49-F238E27FC236}">
              <a16:creationId xmlns="" xmlns:a16="http://schemas.microsoft.com/office/drawing/2014/main" id="{00000000-0008-0000-0500-0000A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480" name="Text Box 16">
          <a:extLst>
            <a:ext uri="{FF2B5EF4-FFF2-40B4-BE49-F238E27FC236}">
              <a16:creationId xmlns="" xmlns:a16="http://schemas.microsoft.com/office/drawing/2014/main" id="{00000000-0008-0000-0500-0000B0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481" name="Text Box 17">
          <a:extLst>
            <a:ext uri="{FF2B5EF4-FFF2-40B4-BE49-F238E27FC236}">
              <a16:creationId xmlns="" xmlns:a16="http://schemas.microsoft.com/office/drawing/2014/main" id="{00000000-0008-0000-0500-0000B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36</xdr:row>
      <xdr:rowOff>15875</xdr:rowOff>
    </xdr:from>
    <xdr:ext cx="95250" cy="171450"/>
    <xdr:sp macro="" textlink="">
      <xdr:nvSpPr>
        <xdr:cNvPr id="2482" name="Text Box 18">
          <a:extLst>
            <a:ext uri="{FF2B5EF4-FFF2-40B4-BE49-F238E27FC236}">
              <a16:creationId xmlns="" xmlns:a16="http://schemas.microsoft.com/office/drawing/2014/main" id="{00000000-0008-0000-0500-0000B209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483" name="Text Box 16">
          <a:extLst>
            <a:ext uri="{FF2B5EF4-FFF2-40B4-BE49-F238E27FC236}">
              <a16:creationId xmlns="" xmlns:a16="http://schemas.microsoft.com/office/drawing/2014/main" id="{00000000-0008-0000-0500-0000B3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484" name="Text Box 17">
          <a:extLst>
            <a:ext uri="{FF2B5EF4-FFF2-40B4-BE49-F238E27FC236}">
              <a16:creationId xmlns="" xmlns:a16="http://schemas.microsoft.com/office/drawing/2014/main" id="{00000000-0008-0000-0500-0000B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485" name="Text Box 18">
          <a:extLst>
            <a:ext uri="{FF2B5EF4-FFF2-40B4-BE49-F238E27FC236}">
              <a16:creationId xmlns="" xmlns:a16="http://schemas.microsoft.com/office/drawing/2014/main" id="{00000000-0008-0000-0500-0000B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486" name="Text Box 19">
          <a:extLst>
            <a:ext uri="{FF2B5EF4-FFF2-40B4-BE49-F238E27FC236}">
              <a16:creationId xmlns="" xmlns:a16="http://schemas.microsoft.com/office/drawing/2014/main" id="{00000000-0008-0000-0500-0000B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487" name="Text Box 16">
          <a:extLst>
            <a:ext uri="{FF2B5EF4-FFF2-40B4-BE49-F238E27FC236}">
              <a16:creationId xmlns="" xmlns:a16="http://schemas.microsoft.com/office/drawing/2014/main" id="{00000000-0008-0000-0500-0000B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36</xdr:row>
      <xdr:rowOff>170392</xdr:rowOff>
    </xdr:from>
    <xdr:ext cx="95250" cy="213632"/>
    <xdr:sp macro="" textlink="">
      <xdr:nvSpPr>
        <xdr:cNvPr id="2488" name="Text Box 15">
          <a:extLst>
            <a:ext uri="{FF2B5EF4-FFF2-40B4-BE49-F238E27FC236}">
              <a16:creationId xmlns="" xmlns:a16="http://schemas.microsoft.com/office/drawing/2014/main" id="{00000000-0008-0000-0500-0000B8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8496"/>
    <xdr:sp macro="" textlink="">
      <xdr:nvSpPr>
        <xdr:cNvPr id="2489" name="Text Box 15">
          <a:extLst>
            <a:ext uri="{FF2B5EF4-FFF2-40B4-BE49-F238E27FC236}">
              <a16:creationId xmlns="" xmlns:a16="http://schemas.microsoft.com/office/drawing/2014/main" id="{00000000-0008-0000-0500-0000B909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442269"/>
    <xdr:sp macro="" textlink="">
      <xdr:nvSpPr>
        <xdr:cNvPr id="2490" name="Text Box 15">
          <a:extLst>
            <a:ext uri="{FF2B5EF4-FFF2-40B4-BE49-F238E27FC236}">
              <a16:creationId xmlns="" xmlns:a16="http://schemas.microsoft.com/office/drawing/2014/main" id="{00000000-0008-0000-0500-0000BA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2492" name="Text Box 15">
          <a:extLst>
            <a:ext uri="{FF2B5EF4-FFF2-40B4-BE49-F238E27FC236}">
              <a16:creationId xmlns="" xmlns:a16="http://schemas.microsoft.com/office/drawing/2014/main" id="{00000000-0008-0000-0500-0000BC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2493" name="Text Box 15">
          <a:extLst>
            <a:ext uri="{FF2B5EF4-FFF2-40B4-BE49-F238E27FC236}">
              <a16:creationId xmlns="" xmlns:a16="http://schemas.microsoft.com/office/drawing/2014/main" id="{00000000-0008-0000-0500-0000BD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36</xdr:row>
      <xdr:rowOff>170392</xdr:rowOff>
    </xdr:from>
    <xdr:ext cx="95250" cy="213632"/>
    <xdr:sp macro="" textlink="">
      <xdr:nvSpPr>
        <xdr:cNvPr id="2494" name="Text Box 15">
          <a:extLst>
            <a:ext uri="{FF2B5EF4-FFF2-40B4-BE49-F238E27FC236}">
              <a16:creationId xmlns="" xmlns:a16="http://schemas.microsoft.com/office/drawing/2014/main" id="{00000000-0008-0000-0500-0000BE09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95" name="Text Box 16">
          <a:extLst>
            <a:ext uri="{FF2B5EF4-FFF2-40B4-BE49-F238E27FC236}">
              <a16:creationId xmlns="" xmlns:a16="http://schemas.microsoft.com/office/drawing/2014/main" id="{00000000-0008-0000-0500-0000B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96" name="Text Box 17">
          <a:extLst>
            <a:ext uri="{FF2B5EF4-FFF2-40B4-BE49-F238E27FC236}">
              <a16:creationId xmlns="" xmlns:a16="http://schemas.microsoft.com/office/drawing/2014/main" id="{00000000-0008-0000-0500-0000C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97" name="Text Box 18">
          <a:extLst>
            <a:ext uri="{FF2B5EF4-FFF2-40B4-BE49-F238E27FC236}">
              <a16:creationId xmlns="" xmlns:a16="http://schemas.microsoft.com/office/drawing/2014/main" id="{00000000-0008-0000-0500-0000C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98" name="Text Box 19">
          <a:extLst>
            <a:ext uri="{FF2B5EF4-FFF2-40B4-BE49-F238E27FC236}">
              <a16:creationId xmlns="" xmlns:a16="http://schemas.microsoft.com/office/drawing/2014/main" id="{00000000-0008-0000-0500-0000C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99" name="Text Box 16">
          <a:extLst>
            <a:ext uri="{FF2B5EF4-FFF2-40B4-BE49-F238E27FC236}">
              <a16:creationId xmlns="" xmlns:a16="http://schemas.microsoft.com/office/drawing/2014/main" id="{00000000-0008-0000-0500-0000C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500" name="Text Box 17">
          <a:extLst>
            <a:ext uri="{FF2B5EF4-FFF2-40B4-BE49-F238E27FC236}">
              <a16:creationId xmlns="" xmlns:a16="http://schemas.microsoft.com/office/drawing/2014/main" id="{00000000-0008-0000-0500-0000C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501" name="Text Box 18">
          <a:extLst>
            <a:ext uri="{FF2B5EF4-FFF2-40B4-BE49-F238E27FC236}">
              <a16:creationId xmlns="" xmlns:a16="http://schemas.microsoft.com/office/drawing/2014/main" id="{00000000-0008-0000-0500-0000C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502" name="Text Box 19">
          <a:extLst>
            <a:ext uri="{FF2B5EF4-FFF2-40B4-BE49-F238E27FC236}">
              <a16:creationId xmlns="" xmlns:a16="http://schemas.microsoft.com/office/drawing/2014/main" id="{00000000-0008-0000-0500-0000C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503" name="Text Box 16">
          <a:extLst>
            <a:ext uri="{FF2B5EF4-FFF2-40B4-BE49-F238E27FC236}">
              <a16:creationId xmlns="" xmlns:a16="http://schemas.microsoft.com/office/drawing/2014/main" id="{00000000-0008-0000-0500-0000C7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504" name="Text Box 17">
          <a:extLst>
            <a:ext uri="{FF2B5EF4-FFF2-40B4-BE49-F238E27FC236}">
              <a16:creationId xmlns="" xmlns:a16="http://schemas.microsoft.com/office/drawing/2014/main" id="{00000000-0008-0000-0500-0000C8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505" name="Text Box 18">
          <a:extLst>
            <a:ext uri="{FF2B5EF4-FFF2-40B4-BE49-F238E27FC236}">
              <a16:creationId xmlns="" xmlns:a16="http://schemas.microsoft.com/office/drawing/2014/main" id="{00000000-0008-0000-0500-0000C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506" name="Text Box 19">
          <a:extLst>
            <a:ext uri="{FF2B5EF4-FFF2-40B4-BE49-F238E27FC236}">
              <a16:creationId xmlns="" xmlns:a16="http://schemas.microsoft.com/office/drawing/2014/main" id="{00000000-0008-0000-0500-0000C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4014"/>
    <xdr:sp macro="" textlink="">
      <xdr:nvSpPr>
        <xdr:cNvPr id="2507" name="Text Box 15">
          <a:extLst>
            <a:ext uri="{FF2B5EF4-FFF2-40B4-BE49-F238E27FC236}">
              <a16:creationId xmlns="" xmlns:a16="http://schemas.microsoft.com/office/drawing/2014/main" id="{00000000-0008-0000-0500-0000CB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508" name="Text Box 16">
          <a:extLst>
            <a:ext uri="{FF2B5EF4-FFF2-40B4-BE49-F238E27FC236}">
              <a16:creationId xmlns="" xmlns:a16="http://schemas.microsoft.com/office/drawing/2014/main" id="{00000000-0008-0000-0500-0000CC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509" name="Text Box 17">
          <a:extLst>
            <a:ext uri="{FF2B5EF4-FFF2-40B4-BE49-F238E27FC236}">
              <a16:creationId xmlns="" xmlns:a16="http://schemas.microsoft.com/office/drawing/2014/main" id="{00000000-0008-0000-0500-0000C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510" name="Text Box 18">
          <a:extLst>
            <a:ext uri="{FF2B5EF4-FFF2-40B4-BE49-F238E27FC236}">
              <a16:creationId xmlns="" xmlns:a16="http://schemas.microsoft.com/office/drawing/2014/main" id="{00000000-0008-0000-0500-0000C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511" name="Text Box 19">
          <a:extLst>
            <a:ext uri="{FF2B5EF4-FFF2-40B4-BE49-F238E27FC236}">
              <a16:creationId xmlns="" xmlns:a16="http://schemas.microsoft.com/office/drawing/2014/main" id="{00000000-0008-0000-0500-0000C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512" name="Text Box 16">
          <a:extLst>
            <a:ext uri="{FF2B5EF4-FFF2-40B4-BE49-F238E27FC236}">
              <a16:creationId xmlns="" xmlns:a16="http://schemas.microsoft.com/office/drawing/2014/main" id="{00000000-0008-0000-0500-0000D0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513" name="Text Box 17">
          <a:extLst>
            <a:ext uri="{FF2B5EF4-FFF2-40B4-BE49-F238E27FC236}">
              <a16:creationId xmlns="" xmlns:a16="http://schemas.microsoft.com/office/drawing/2014/main" id="{00000000-0008-0000-0500-0000D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514" name="Text Box 18">
          <a:extLst>
            <a:ext uri="{FF2B5EF4-FFF2-40B4-BE49-F238E27FC236}">
              <a16:creationId xmlns="" xmlns:a16="http://schemas.microsoft.com/office/drawing/2014/main" id="{00000000-0008-0000-0500-0000D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515" name="Text Box 16">
          <a:extLst>
            <a:ext uri="{FF2B5EF4-FFF2-40B4-BE49-F238E27FC236}">
              <a16:creationId xmlns="" xmlns:a16="http://schemas.microsoft.com/office/drawing/2014/main" id="{00000000-0008-0000-0500-0000D3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516" name="Text Box 17">
          <a:extLst>
            <a:ext uri="{FF2B5EF4-FFF2-40B4-BE49-F238E27FC236}">
              <a16:creationId xmlns="" xmlns:a16="http://schemas.microsoft.com/office/drawing/2014/main" id="{00000000-0008-0000-0500-0000D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517" name="Text Box 18">
          <a:extLst>
            <a:ext uri="{FF2B5EF4-FFF2-40B4-BE49-F238E27FC236}">
              <a16:creationId xmlns="" xmlns:a16="http://schemas.microsoft.com/office/drawing/2014/main" id="{00000000-0008-0000-0500-0000D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518" name="Text Box 19">
          <a:extLst>
            <a:ext uri="{FF2B5EF4-FFF2-40B4-BE49-F238E27FC236}">
              <a16:creationId xmlns="" xmlns:a16="http://schemas.microsoft.com/office/drawing/2014/main" id="{00000000-0008-0000-0500-0000D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519" name="Text Box 16">
          <a:extLst>
            <a:ext uri="{FF2B5EF4-FFF2-40B4-BE49-F238E27FC236}">
              <a16:creationId xmlns="" xmlns:a16="http://schemas.microsoft.com/office/drawing/2014/main" id="{00000000-0008-0000-0500-0000D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520" name="Text Box 17">
          <a:extLst>
            <a:ext uri="{FF2B5EF4-FFF2-40B4-BE49-F238E27FC236}">
              <a16:creationId xmlns="" xmlns:a16="http://schemas.microsoft.com/office/drawing/2014/main" id="{00000000-0008-0000-0500-0000D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521" name="Text Box 18">
          <a:extLst>
            <a:ext uri="{FF2B5EF4-FFF2-40B4-BE49-F238E27FC236}">
              <a16:creationId xmlns="" xmlns:a16="http://schemas.microsoft.com/office/drawing/2014/main" id="{00000000-0008-0000-0500-0000D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522" name="Text Box 19">
          <a:extLst>
            <a:ext uri="{FF2B5EF4-FFF2-40B4-BE49-F238E27FC236}">
              <a16:creationId xmlns="" xmlns:a16="http://schemas.microsoft.com/office/drawing/2014/main" id="{00000000-0008-0000-0500-0000D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56743"/>
    <xdr:sp macro="" textlink="">
      <xdr:nvSpPr>
        <xdr:cNvPr id="2523" name="Text Box 15">
          <a:extLst>
            <a:ext uri="{FF2B5EF4-FFF2-40B4-BE49-F238E27FC236}">
              <a16:creationId xmlns="" xmlns:a16="http://schemas.microsoft.com/office/drawing/2014/main" id="{00000000-0008-0000-0500-0000DB09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442269"/>
    <xdr:sp macro="" textlink="">
      <xdr:nvSpPr>
        <xdr:cNvPr id="2524" name="Text Box 15">
          <a:extLst>
            <a:ext uri="{FF2B5EF4-FFF2-40B4-BE49-F238E27FC236}">
              <a16:creationId xmlns="" xmlns:a16="http://schemas.microsoft.com/office/drawing/2014/main" id="{00000000-0008-0000-0500-0000DC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2526" name="Text Box 15">
          <a:extLst>
            <a:ext uri="{FF2B5EF4-FFF2-40B4-BE49-F238E27FC236}">
              <a16:creationId xmlns="" xmlns:a16="http://schemas.microsoft.com/office/drawing/2014/main" id="{00000000-0008-0000-0500-0000DE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2527" name="Text Box 15">
          <a:extLst>
            <a:ext uri="{FF2B5EF4-FFF2-40B4-BE49-F238E27FC236}">
              <a16:creationId xmlns="" xmlns:a16="http://schemas.microsoft.com/office/drawing/2014/main" id="{00000000-0008-0000-0500-0000DF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213632"/>
    <xdr:sp macro="" textlink="">
      <xdr:nvSpPr>
        <xdr:cNvPr id="2528" name="Text Box 15">
          <a:extLst>
            <a:ext uri="{FF2B5EF4-FFF2-40B4-BE49-F238E27FC236}">
              <a16:creationId xmlns="" xmlns:a16="http://schemas.microsoft.com/office/drawing/2014/main" id="{00000000-0008-0000-0500-0000E009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529" name="Text Box 16">
          <a:extLst>
            <a:ext uri="{FF2B5EF4-FFF2-40B4-BE49-F238E27FC236}">
              <a16:creationId xmlns="" xmlns:a16="http://schemas.microsoft.com/office/drawing/2014/main" id="{00000000-0008-0000-0500-0000E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530" name="Text Box 17">
          <a:extLst>
            <a:ext uri="{FF2B5EF4-FFF2-40B4-BE49-F238E27FC236}">
              <a16:creationId xmlns="" xmlns:a16="http://schemas.microsoft.com/office/drawing/2014/main" id="{00000000-0008-0000-0500-0000E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531" name="Text Box 18">
          <a:extLst>
            <a:ext uri="{FF2B5EF4-FFF2-40B4-BE49-F238E27FC236}">
              <a16:creationId xmlns="" xmlns:a16="http://schemas.microsoft.com/office/drawing/2014/main" id="{00000000-0008-0000-0500-0000E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532" name="Text Box 19">
          <a:extLst>
            <a:ext uri="{FF2B5EF4-FFF2-40B4-BE49-F238E27FC236}">
              <a16:creationId xmlns="" xmlns:a16="http://schemas.microsoft.com/office/drawing/2014/main" id="{00000000-0008-0000-0500-0000E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533" name="Text Box 16">
          <a:extLst>
            <a:ext uri="{FF2B5EF4-FFF2-40B4-BE49-F238E27FC236}">
              <a16:creationId xmlns="" xmlns:a16="http://schemas.microsoft.com/office/drawing/2014/main" id="{00000000-0008-0000-0500-0000E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534" name="Text Box 17">
          <a:extLst>
            <a:ext uri="{FF2B5EF4-FFF2-40B4-BE49-F238E27FC236}">
              <a16:creationId xmlns="" xmlns:a16="http://schemas.microsoft.com/office/drawing/2014/main" id="{00000000-0008-0000-0500-0000E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535" name="Text Box 18">
          <a:extLst>
            <a:ext uri="{FF2B5EF4-FFF2-40B4-BE49-F238E27FC236}">
              <a16:creationId xmlns="" xmlns:a16="http://schemas.microsoft.com/office/drawing/2014/main" id="{00000000-0008-0000-0500-0000E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536" name="Text Box 19">
          <a:extLst>
            <a:ext uri="{FF2B5EF4-FFF2-40B4-BE49-F238E27FC236}">
              <a16:creationId xmlns="" xmlns:a16="http://schemas.microsoft.com/office/drawing/2014/main" id="{00000000-0008-0000-0500-0000E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537" name="Text Box 16">
          <a:extLst>
            <a:ext uri="{FF2B5EF4-FFF2-40B4-BE49-F238E27FC236}">
              <a16:creationId xmlns="" xmlns:a16="http://schemas.microsoft.com/office/drawing/2014/main" id="{00000000-0008-0000-0500-0000E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538" name="Text Box 17">
          <a:extLst>
            <a:ext uri="{FF2B5EF4-FFF2-40B4-BE49-F238E27FC236}">
              <a16:creationId xmlns="" xmlns:a16="http://schemas.microsoft.com/office/drawing/2014/main" id="{00000000-0008-0000-0500-0000E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539" name="Text Box 18">
          <a:extLst>
            <a:ext uri="{FF2B5EF4-FFF2-40B4-BE49-F238E27FC236}">
              <a16:creationId xmlns="" xmlns:a16="http://schemas.microsoft.com/office/drawing/2014/main" id="{00000000-0008-0000-0500-0000E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540" name="Text Box 19">
          <a:extLst>
            <a:ext uri="{FF2B5EF4-FFF2-40B4-BE49-F238E27FC236}">
              <a16:creationId xmlns="" xmlns:a16="http://schemas.microsoft.com/office/drawing/2014/main" id="{00000000-0008-0000-0500-0000E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4014"/>
    <xdr:sp macro="" textlink="">
      <xdr:nvSpPr>
        <xdr:cNvPr id="2541" name="Text Box 15">
          <a:extLst>
            <a:ext uri="{FF2B5EF4-FFF2-40B4-BE49-F238E27FC236}">
              <a16:creationId xmlns="" xmlns:a16="http://schemas.microsoft.com/office/drawing/2014/main" id="{00000000-0008-0000-0500-0000ED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542" name="Text Box 16">
          <a:extLst>
            <a:ext uri="{FF2B5EF4-FFF2-40B4-BE49-F238E27FC236}">
              <a16:creationId xmlns="" xmlns:a16="http://schemas.microsoft.com/office/drawing/2014/main" id="{00000000-0008-0000-0500-0000E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543" name="Text Box 17">
          <a:extLst>
            <a:ext uri="{FF2B5EF4-FFF2-40B4-BE49-F238E27FC236}">
              <a16:creationId xmlns="" xmlns:a16="http://schemas.microsoft.com/office/drawing/2014/main" id="{00000000-0008-0000-0500-0000E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544" name="Text Box 18">
          <a:extLst>
            <a:ext uri="{FF2B5EF4-FFF2-40B4-BE49-F238E27FC236}">
              <a16:creationId xmlns="" xmlns:a16="http://schemas.microsoft.com/office/drawing/2014/main" id="{00000000-0008-0000-0500-0000F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545" name="Text Box 19">
          <a:extLst>
            <a:ext uri="{FF2B5EF4-FFF2-40B4-BE49-F238E27FC236}">
              <a16:creationId xmlns="" xmlns:a16="http://schemas.microsoft.com/office/drawing/2014/main" id="{00000000-0008-0000-0500-0000F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504825</xdr:rowOff>
    </xdr:from>
    <xdr:ext cx="95250" cy="442269"/>
    <xdr:sp macro="" textlink="">
      <xdr:nvSpPr>
        <xdr:cNvPr id="2546" name="Text Box 15">
          <a:extLst>
            <a:ext uri="{FF2B5EF4-FFF2-40B4-BE49-F238E27FC236}">
              <a16:creationId xmlns="" xmlns:a16="http://schemas.microsoft.com/office/drawing/2014/main" id="{00000000-0008-0000-0500-0000F209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547" name="Text Box 16">
          <a:extLst>
            <a:ext uri="{FF2B5EF4-FFF2-40B4-BE49-F238E27FC236}">
              <a16:creationId xmlns="" xmlns:a16="http://schemas.microsoft.com/office/drawing/2014/main" id="{00000000-0008-0000-0500-0000F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548" name="Text Box 17">
          <a:extLst>
            <a:ext uri="{FF2B5EF4-FFF2-40B4-BE49-F238E27FC236}">
              <a16:creationId xmlns="" xmlns:a16="http://schemas.microsoft.com/office/drawing/2014/main" id="{00000000-0008-0000-0500-0000F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549" name="Text Box 18">
          <a:extLst>
            <a:ext uri="{FF2B5EF4-FFF2-40B4-BE49-F238E27FC236}">
              <a16:creationId xmlns="" xmlns:a16="http://schemas.microsoft.com/office/drawing/2014/main" id="{00000000-0008-0000-0500-0000F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550" name="Text Box 16">
          <a:extLst>
            <a:ext uri="{FF2B5EF4-FFF2-40B4-BE49-F238E27FC236}">
              <a16:creationId xmlns="" xmlns:a16="http://schemas.microsoft.com/office/drawing/2014/main" id="{00000000-0008-0000-0500-0000F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551" name="Text Box 17">
          <a:extLst>
            <a:ext uri="{FF2B5EF4-FFF2-40B4-BE49-F238E27FC236}">
              <a16:creationId xmlns="" xmlns:a16="http://schemas.microsoft.com/office/drawing/2014/main" id="{00000000-0008-0000-0500-0000F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552" name="Text Box 18">
          <a:extLst>
            <a:ext uri="{FF2B5EF4-FFF2-40B4-BE49-F238E27FC236}">
              <a16:creationId xmlns="" xmlns:a16="http://schemas.microsoft.com/office/drawing/2014/main" id="{00000000-0008-0000-0500-0000F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553" name="Text Box 19">
          <a:extLst>
            <a:ext uri="{FF2B5EF4-FFF2-40B4-BE49-F238E27FC236}">
              <a16:creationId xmlns="" xmlns:a16="http://schemas.microsoft.com/office/drawing/2014/main" id="{00000000-0008-0000-0500-0000F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554" name="Text Box 16">
          <a:extLst>
            <a:ext uri="{FF2B5EF4-FFF2-40B4-BE49-F238E27FC236}">
              <a16:creationId xmlns="" xmlns:a16="http://schemas.microsoft.com/office/drawing/2014/main" id="{00000000-0008-0000-0500-0000F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555" name="Text Box 17">
          <a:extLst>
            <a:ext uri="{FF2B5EF4-FFF2-40B4-BE49-F238E27FC236}">
              <a16:creationId xmlns="" xmlns:a16="http://schemas.microsoft.com/office/drawing/2014/main" id="{00000000-0008-0000-0500-0000F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556" name="Text Box 18">
          <a:extLst>
            <a:ext uri="{FF2B5EF4-FFF2-40B4-BE49-F238E27FC236}">
              <a16:creationId xmlns="" xmlns:a16="http://schemas.microsoft.com/office/drawing/2014/main" id="{00000000-0008-0000-0500-0000F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42</xdr:row>
      <xdr:rowOff>170392</xdr:rowOff>
    </xdr:from>
    <xdr:ext cx="95250" cy="213632"/>
    <xdr:sp macro="" textlink="">
      <xdr:nvSpPr>
        <xdr:cNvPr id="2557" name="Text Box 15">
          <a:extLst>
            <a:ext uri="{FF2B5EF4-FFF2-40B4-BE49-F238E27FC236}">
              <a16:creationId xmlns="" xmlns:a16="http://schemas.microsoft.com/office/drawing/2014/main" id="{00000000-0008-0000-0500-0000FD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558" name="Text Box 16">
          <a:extLst>
            <a:ext uri="{FF2B5EF4-FFF2-40B4-BE49-F238E27FC236}">
              <a16:creationId xmlns="" xmlns:a16="http://schemas.microsoft.com/office/drawing/2014/main" id="{00000000-0008-0000-0500-0000F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559" name="Text Box 17">
          <a:extLst>
            <a:ext uri="{FF2B5EF4-FFF2-40B4-BE49-F238E27FC236}">
              <a16:creationId xmlns="" xmlns:a16="http://schemas.microsoft.com/office/drawing/2014/main" id="{00000000-0008-0000-0500-0000F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560" name="Text Box 18">
          <a:extLst>
            <a:ext uri="{FF2B5EF4-FFF2-40B4-BE49-F238E27FC236}">
              <a16:creationId xmlns="" xmlns:a16="http://schemas.microsoft.com/office/drawing/2014/main" id="{00000000-0008-0000-0500-00000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561" name="Text Box 19">
          <a:extLst>
            <a:ext uri="{FF2B5EF4-FFF2-40B4-BE49-F238E27FC236}">
              <a16:creationId xmlns="" xmlns:a16="http://schemas.microsoft.com/office/drawing/2014/main" id="{00000000-0008-0000-0500-00000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562" name="Text Box 16">
          <a:extLst>
            <a:ext uri="{FF2B5EF4-FFF2-40B4-BE49-F238E27FC236}">
              <a16:creationId xmlns="" xmlns:a16="http://schemas.microsoft.com/office/drawing/2014/main" id="{00000000-0008-0000-0500-00000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563" name="Text Box 17">
          <a:extLst>
            <a:ext uri="{FF2B5EF4-FFF2-40B4-BE49-F238E27FC236}">
              <a16:creationId xmlns="" xmlns:a16="http://schemas.microsoft.com/office/drawing/2014/main" id="{00000000-0008-0000-0500-00000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564" name="Text Box 18">
          <a:extLst>
            <a:ext uri="{FF2B5EF4-FFF2-40B4-BE49-F238E27FC236}">
              <a16:creationId xmlns="" xmlns:a16="http://schemas.microsoft.com/office/drawing/2014/main" id="{00000000-0008-0000-0500-00000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565" name="Text Box 19">
          <a:extLst>
            <a:ext uri="{FF2B5EF4-FFF2-40B4-BE49-F238E27FC236}">
              <a16:creationId xmlns="" xmlns:a16="http://schemas.microsoft.com/office/drawing/2014/main" id="{00000000-0008-0000-0500-00000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2566" name="Text Box 16">
          <a:extLst>
            <a:ext uri="{FF2B5EF4-FFF2-40B4-BE49-F238E27FC236}">
              <a16:creationId xmlns="" xmlns:a16="http://schemas.microsoft.com/office/drawing/2014/main" id="{00000000-0008-0000-0500-000006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2567" name="Text Box 17">
          <a:extLst>
            <a:ext uri="{FF2B5EF4-FFF2-40B4-BE49-F238E27FC236}">
              <a16:creationId xmlns="" xmlns:a16="http://schemas.microsoft.com/office/drawing/2014/main" id="{00000000-0008-0000-0500-000007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2568" name="Text Box 18">
          <a:extLst>
            <a:ext uri="{FF2B5EF4-FFF2-40B4-BE49-F238E27FC236}">
              <a16:creationId xmlns="" xmlns:a16="http://schemas.microsoft.com/office/drawing/2014/main" id="{00000000-0008-0000-0500-000008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2569" name="Text Box 19">
          <a:extLst>
            <a:ext uri="{FF2B5EF4-FFF2-40B4-BE49-F238E27FC236}">
              <a16:creationId xmlns="" xmlns:a16="http://schemas.microsoft.com/office/drawing/2014/main" id="{00000000-0008-0000-0500-000009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4014"/>
    <xdr:sp macro="" textlink="">
      <xdr:nvSpPr>
        <xdr:cNvPr id="2570" name="Text Box 15">
          <a:extLst>
            <a:ext uri="{FF2B5EF4-FFF2-40B4-BE49-F238E27FC236}">
              <a16:creationId xmlns="" xmlns:a16="http://schemas.microsoft.com/office/drawing/2014/main" id="{00000000-0008-0000-0500-00000A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571" name="Text Box 16">
          <a:extLst>
            <a:ext uri="{FF2B5EF4-FFF2-40B4-BE49-F238E27FC236}">
              <a16:creationId xmlns="" xmlns:a16="http://schemas.microsoft.com/office/drawing/2014/main" id="{00000000-0008-0000-0500-00000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572" name="Text Box 17">
          <a:extLst>
            <a:ext uri="{FF2B5EF4-FFF2-40B4-BE49-F238E27FC236}">
              <a16:creationId xmlns="" xmlns:a16="http://schemas.microsoft.com/office/drawing/2014/main" id="{00000000-0008-0000-0500-00000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573" name="Text Box 18">
          <a:extLst>
            <a:ext uri="{FF2B5EF4-FFF2-40B4-BE49-F238E27FC236}">
              <a16:creationId xmlns="" xmlns:a16="http://schemas.microsoft.com/office/drawing/2014/main" id="{00000000-0008-0000-0500-00000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574" name="Text Box 19">
          <a:extLst>
            <a:ext uri="{FF2B5EF4-FFF2-40B4-BE49-F238E27FC236}">
              <a16:creationId xmlns="" xmlns:a16="http://schemas.microsoft.com/office/drawing/2014/main" id="{00000000-0008-0000-0500-00000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575" name="Text Box 16">
          <a:extLst>
            <a:ext uri="{FF2B5EF4-FFF2-40B4-BE49-F238E27FC236}">
              <a16:creationId xmlns="" xmlns:a16="http://schemas.microsoft.com/office/drawing/2014/main" id="{00000000-0008-0000-0500-00000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576" name="Text Box 17">
          <a:extLst>
            <a:ext uri="{FF2B5EF4-FFF2-40B4-BE49-F238E27FC236}">
              <a16:creationId xmlns="" xmlns:a16="http://schemas.microsoft.com/office/drawing/2014/main" id="{00000000-0008-0000-0500-00001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42</xdr:row>
      <xdr:rowOff>15875</xdr:rowOff>
    </xdr:from>
    <xdr:ext cx="95250" cy="171450"/>
    <xdr:sp macro="" textlink="">
      <xdr:nvSpPr>
        <xdr:cNvPr id="2577" name="Text Box 18">
          <a:extLst>
            <a:ext uri="{FF2B5EF4-FFF2-40B4-BE49-F238E27FC236}">
              <a16:creationId xmlns="" xmlns:a16="http://schemas.microsoft.com/office/drawing/2014/main" id="{00000000-0008-0000-0500-0000110A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578" name="Text Box 16">
          <a:extLst>
            <a:ext uri="{FF2B5EF4-FFF2-40B4-BE49-F238E27FC236}">
              <a16:creationId xmlns="" xmlns:a16="http://schemas.microsoft.com/office/drawing/2014/main" id="{00000000-0008-0000-0500-00001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579" name="Text Box 17">
          <a:extLst>
            <a:ext uri="{FF2B5EF4-FFF2-40B4-BE49-F238E27FC236}">
              <a16:creationId xmlns="" xmlns:a16="http://schemas.microsoft.com/office/drawing/2014/main" id="{00000000-0008-0000-0500-00001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580" name="Text Box 18">
          <a:extLst>
            <a:ext uri="{FF2B5EF4-FFF2-40B4-BE49-F238E27FC236}">
              <a16:creationId xmlns="" xmlns:a16="http://schemas.microsoft.com/office/drawing/2014/main" id="{00000000-0008-0000-0500-00001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581" name="Text Box 19">
          <a:extLst>
            <a:ext uri="{FF2B5EF4-FFF2-40B4-BE49-F238E27FC236}">
              <a16:creationId xmlns="" xmlns:a16="http://schemas.microsoft.com/office/drawing/2014/main" id="{00000000-0008-0000-0500-00001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582" name="Text Box 16">
          <a:extLst>
            <a:ext uri="{FF2B5EF4-FFF2-40B4-BE49-F238E27FC236}">
              <a16:creationId xmlns="" xmlns:a16="http://schemas.microsoft.com/office/drawing/2014/main" id="{00000000-0008-0000-0500-00001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42</xdr:row>
      <xdr:rowOff>170392</xdr:rowOff>
    </xdr:from>
    <xdr:ext cx="95250" cy="213632"/>
    <xdr:sp macro="" textlink="">
      <xdr:nvSpPr>
        <xdr:cNvPr id="2583" name="Text Box 15">
          <a:extLst>
            <a:ext uri="{FF2B5EF4-FFF2-40B4-BE49-F238E27FC236}">
              <a16:creationId xmlns="" xmlns:a16="http://schemas.microsoft.com/office/drawing/2014/main" id="{00000000-0008-0000-0500-000017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8496"/>
    <xdr:sp macro="" textlink="">
      <xdr:nvSpPr>
        <xdr:cNvPr id="2584" name="Text Box 15">
          <a:extLst>
            <a:ext uri="{FF2B5EF4-FFF2-40B4-BE49-F238E27FC236}">
              <a16:creationId xmlns="" xmlns:a16="http://schemas.microsoft.com/office/drawing/2014/main" id="{00000000-0008-0000-0500-0000180A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504825</xdr:rowOff>
    </xdr:from>
    <xdr:ext cx="95250" cy="442269"/>
    <xdr:sp macro="" textlink="">
      <xdr:nvSpPr>
        <xdr:cNvPr id="2585" name="Text Box 15">
          <a:extLst>
            <a:ext uri="{FF2B5EF4-FFF2-40B4-BE49-F238E27FC236}">
              <a16:creationId xmlns="" xmlns:a16="http://schemas.microsoft.com/office/drawing/2014/main" id="{00000000-0008-0000-0500-000019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2587" name="Text Box 15">
          <a:extLst>
            <a:ext uri="{FF2B5EF4-FFF2-40B4-BE49-F238E27FC236}">
              <a16:creationId xmlns="" xmlns:a16="http://schemas.microsoft.com/office/drawing/2014/main" id="{00000000-0008-0000-0500-00001B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4331"/>
    <xdr:sp macro="" textlink="">
      <xdr:nvSpPr>
        <xdr:cNvPr id="2588" name="Text Box 15">
          <a:extLst>
            <a:ext uri="{FF2B5EF4-FFF2-40B4-BE49-F238E27FC236}">
              <a16:creationId xmlns="" xmlns:a16="http://schemas.microsoft.com/office/drawing/2014/main" id="{00000000-0008-0000-0500-00001C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42</xdr:row>
      <xdr:rowOff>170392</xdr:rowOff>
    </xdr:from>
    <xdr:ext cx="95250" cy="213632"/>
    <xdr:sp macro="" textlink="">
      <xdr:nvSpPr>
        <xdr:cNvPr id="2589" name="Text Box 15">
          <a:extLst>
            <a:ext uri="{FF2B5EF4-FFF2-40B4-BE49-F238E27FC236}">
              <a16:creationId xmlns="" xmlns:a16="http://schemas.microsoft.com/office/drawing/2014/main" id="{00000000-0008-0000-0500-00001D0A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90" name="Text Box 16">
          <a:extLst>
            <a:ext uri="{FF2B5EF4-FFF2-40B4-BE49-F238E27FC236}">
              <a16:creationId xmlns="" xmlns:a16="http://schemas.microsoft.com/office/drawing/2014/main" id="{00000000-0008-0000-0500-00001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91" name="Text Box 17">
          <a:extLst>
            <a:ext uri="{FF2B5EF4-FFF2-40B4-BE49-F238E27FC236}">
              <a16:creationId xmlns="" xmlns:a16="http://schemas.microsoft.com/office/drawing/2014/main" id="{00000000-0008-0000-0500-00001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92" name="Text Box 18">
          <a:extLst>
            <a:ext uri="{FF2B5EF4-FFF2-40B4-BE49-F238E27FC236}">
              <a16:creationId xmlns="" xmlns:a16="http://schemas.microsoft.com/office/drawing/2014/main" id="{00000000-0008-0000-0500-00002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93" name="Text Box 19">
          <a:extLst>
            <a:ext uri="{FF2B5EF4-FFF2-40B4-BE49-F238E27FC236}">
              <a16:creationId xmlns="" xmlns:a16="http://schemas.microsoft.com/office/drawing/2014/main" id="{00000000-0008-0000-0500-00002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94" name="Text Box 16">
          <a:extLst>
            <a:ext uri="{FF2B5EF4-FFF2-40B4-BE49-F238E27FC236}">
              <a16:creationId xmlns="" xmlns:a16="http://schemas.microsoft.com/office/drawing/2014/main" id="{00000000-0008-0000-0500-00002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95" name="Text Box 17">
          <a:extLst>
            <a:ext uri="{FF2B5EF4-FFF2-40B4-BE49-F238E27FC236}">
              <a16:creationId xmlns="" xmlns:a16="http://schemas.microsoft.com/office/drawing/2014/main" id="{00000000-0008-0000-0500-00002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96" name="Text Box 18">
          <a:extLst>
            <a:ext uri="{FF2B5EF4-FFF2-40B4-BE49-F238E27FC236}">
              <a16:creationId xmlns="" xmlns:a16="http://schemas.microsoft.com/office/drawing/2014/main" id="{00000000-0008-0000-0500-00002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97" name="Text Box 19">
          <a:extLst>
            <a:ext uri="{FF2B5EF4-FFF2-40B4-BE49-F238E27FC236}">
              <a16:creationId xmlns="" xmlns:a16="http://schemas.microsoft.com/office/drawing/2014/main" id="{00000000-0008-0000-0500-00002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98" name="Text Box 16">
          <a:extLst>
            <a:ext uri="{FF2B5EF4-FFF2-40B4-BE49-F238E27FC236}">
              <a16:creationId xmlns="" xmlns:a16="http://schemas.microsoft.com/office/drawing/2014/main" id="{00000000-0008-0000-0500-000026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99" name="Text Box 17">
          <a:extLst>
            <a:ext uri="{FF2B5EF4-FFF2-40B4-BE49-F238E27FC236}">
              <a16:creationId xmlns="" xmlns:a16="http://schemas.microsoft.com/office/drawing/2014/main" id="{00000000-0008-0000-0500-00002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600" name="Text Box 18">
          <a:extLst>
            <a:ext uri="{FF2B5EF4-FFF2-40B4-BE49-F238E27FC236}">
              <a16:creationId xmlns="" xmlns:a16="http://schemas.microsoft.com/office/drawing/2014/main" id="{00000000-0008-0000-0500-00002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601" name="Text Box 19">
          <a:extLst>
            <a:ext uri="{FF2B5EF4-FFF2-40B4-BE49-F238E27FC236}">
              <a16:creationId xmlns="" xmlns:a16="http://schemas.microsoft.com/office/drawing/2014/main" id="{00000000-0008-0000-0500-000029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014"/>
    <xdr:sp macro="" textlink="">
      <xdr:nvSpPr>
        <xdr:cNvPr id="2602" name="Text Box 15">
          <a:extLst>
            <a:ext uri="{FF2B5EF4-FFF2-40B4-BE49-F238E27FC236}">
              <a16:creationId xmlns="" xmlns:a16="http://schemas.microsoft.com/office/drawing/2014/main" id="{00000000-0008-0000-0500-00002A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603" name="Text Box 16">
          <a:extLst>
            <a:ext uri="{FF2B5EF4-FFF2-40B4-BE49-F238E27FC236}">
              <a16:creationId xmlns="" xmlns:a16="http://schemas.microsoft.com/office/drawing/2014/main" id="{00000000-0008-0000-0500-00002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604" name="Text Box 17">
          <a:extLst>
            <a:ext uri="{FF2B5EF4-FFF2-40B4-BE49-F238E27FC236}">
              <a16:creationId xmlns="" xmlns:a16="http://schemas.microsoft.com/office/drawing/2014/main" id="{00000000-0008-0000-0500-00002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605" name="Text Box 18">
          <a:extLst>
            <a:ext uri="{FF2B5EF4-FFF2-40B4-BE49-F238E27FC236}">
              <a16:creationId xmlns="" xmlns:a16="http://schemas.microsoft.com/office/drawing/2014/main" id="{00000000-0008-0000-0500-00002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606" name="Text Box 19">
          <a:extLst>
            <a:ext uri="{FF2B5EF4-FFF2-40B4-BE49-F238E27FC236}">
              <a16:creationId xmlns="" xmlns:a16="http://schemas.microsoft.com/office/drawing/2014/main" id="{00000000-0008-0000-0500-00002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607" name="Text Box 16">
          <a:extLst>
            <a:ext uri="{FF2B5EF4-FFF2-40B4-BE49-F238E27FC236}">
              <a16:creationId xmlns="" xmlns:a16="http://schemas.microsoft.com/office/drawing/2014/main" id="{00000000-0008-0000-0500-00002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608" name="Text Box 17">
          <a:extLst>
            <a:ext uri="{FF2B5EF4-FFF2-40B4-BE49-F238E27FC236}">
              <a16:creationId xmlns="" xmlns:a16="http://schemas.microsoft.com/office/drawing/2014/main" id="{00000000-0008-0000-0500-00003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609" name="Text Box 18">
          <a:extLst>
            <a:ext uri="{FF2B5EF4-FFF2-40B4-BE49-F238E27FC236}">
              <a16:creationId xmlns="" xmlns:a16="http://schemas.microsoft.com/office/drawing/2014/main" id="{00000000-0008-0000-0500-00003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610" name="Text Box 16">
          <a:extLst>
            <a:ext uri="{FF2B5EF4-FFF2-40B4-BE49-F238E27FC236}">
              <a16:creationId xmlns="" xmlns:a16="http://schemas.microsoft.com/office/drawing/2014/main" id="{00000000-0008-0000-0500-00003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611" name="Text Box 17">
          <a:extLst>
            <a:ext uri="{FF2B5EF4-FFF2-40B4-BE49-F238E27FC236}">
              <a16:creationId xmlns="" xmlns:a16="http://schemas.microsoft.com/office/drawing/2014/main" id="{00000000-0008-0000-0500-00003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612" name="Text Box 18">
          <a:extLst>
            <a:ext uri="{FF2B5EF4-FFF2-40B4-BE49-F238E27FC236}">
              <a16:creationId xmlns="" xmlns:a16="http://schemas.microsoft.com/office/drawing/2014/main" id="{00000000-0008-0000-0500-00003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613" name="Text Box 19">
          <a:extLst>
            <a:ext uri="{FF2B5EF4-FFF2-40B4-BE49-F238E27FC236}">
              <a16:creationId xmlns="" xmlns:a16="http://schemas.microsoft.com/office/drawing/2014/main" id="{00000000-0008-0000-0500-00003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614" name="Text Box 16">
          <a:extLst>
            <a:ext uri="{FF2B5EF4-FFF2-40B4-BE49-F238E27FC236}">
              <a16:creationId xmlns="" xmlns:a16="http://schemas.microsoft.com/office/drawing/2014/main" id="{00000000-0008-0000-0500-00003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615" name="Text Box 17">
          <a:extLst>
            <a:ext uri="{FF2B5EF4-FFF2-40B4-BE49-F238E27FC236}">
              <a16:creationId xmlns="" xmlns:a16="http://schemas.microsoft.com/office/drawing/2014/main" id="{00000000-0008-0000-0500-00003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616" name="Text Box 18">
          <a:extLst>
            <a:ext uri="{FF2B5EF4-FFF2-40B4-BE49-F238E27FC236}">
              <a16:creationId xmlns="" xmlns:a16="http://schemas.microsoft.com/office/drawing/2014/main" id="{00000000-0008-0000-0500-00003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617" name="Text Box 19">
          <a:extLst>
            <a:ext uri="{FF2B5EF4-FFF2-40B4-BE49-F238E27FC236}">
              <a16:creationId xmlns="" xmlns:a16="http://schemas.microsoft.com/office/drawing/2014/main" id="{00000000-0008-0000-0500-000039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56743"/>
    <xdr:sp macro="" textlink="">
      <xdr:nvSpPr>
        <xdr:cNvPr id="2618" name="Text Box 15">
          <a:extLst>
            <a:ext uri="{FF2B5EF4-FFF2-40B4-BE49-F238E27FC236}">
              <a16:creationId xmlns="" xmlns:a16="http://schemas.microsoft.com/office/drawing/2014/main" id="{00000000-0008-0000-0500-00003A0A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504825</xdr:rowOff>
    </xdr:from>
    <xdr:ext cx="95250" cy="442269"/>
    <xdr:sp macro="" textlink="">
      <xdr:nvSpPr>
        <xdr:cNvPr id="2619" name="Text Box 15">
          <a:extLst>
            <a:ext uri="{FF2B5EF4-FFF2-40B4-BE49-F238E27FC236}">
              <a16:creationId xmlns="" xmlns:a16="http://schemas.microsoft.com/office/drawing/2014/main" id="{00000000-0008-0000-0500-00003B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2621" name="Text Box 15">
          <a:extLst>
            <a:ext uri="{FF2B5EF4-FFF2-40B4-BE49-F238E27FC236}">
              <a16:creationId xmlns="" xmlns:a16="http://schemas.microsoft.com/office/drawing/2014/main" id="{00000000-0008-0000-0500-00003D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4331"/>
    <xdr:sp macro="" textlink="">
      <xdr:nvSpPr>
        <xdr:cNvPr id="2622" name="Text Box 15">
          <a:extLst>
            <a:ext uri="{FF2B5EF4-FFF2-40B4-BE49-F238E27FC236}">
              <a16:creationId xmlns="" xmlns:a16="http://schemas.microsoft.com/office/drawing/2014/main" id="{00000000-0008-0000-0500-00003E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504825</xdr:rowOff>
    </xdr:from>
    <xdr:ext cx="95250" cy="213632"/>
    <xdr:sp macro="" textlink="">
      <xdr:nvSpPr>
        <xdr:cNvPr id="2623" name="Text Box 15">
          <a:extLst>
            <a:ext uri="{FF2B5EF4-FFF2-40B4-BE49-F238E27FC236}">
              <a16:creationId xmlns="" xmlns:a16="http://schemas.microsoft.com/office/drawing/2014/main" id="{00000000-0008-0000-0500-00003F0A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624" name="Text Box 16">
          <a:extLst>
            <a:ext uri="{FF2B5EF4-FFF2-40B4-BE49-F238E27FC236}">
              <a16:creationId xmlns="" xmlns:a16="http://schemas.microsoft.com/office/drawing/2014/main" id="{00000000-0008-0000-0500-00004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625" name="Text Box 17">
          <a:extLst>
            <a:ext uri="{FF2B5EF4-FFF2-40B4-BE49-F238E27FC236}">
              <a16:creationId xmlns="" xmlns:a16="http://schemas.microsoft.com/office/drawing/2014/main" id="{00000000-0008-0000-0500-00004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626" name="Text Box 18">
          <a:extLst>
            <a:ext uri="{FF2B5EF4-FFF2-40B4-BE49-F238E27FC236}">
              <a16:creationId xmlns="" xmlns:a16="http://schemas.microsoft.com/office/drawing/2014/main" id="{00000000-0008-0000-0500-000042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627" name="Text Box 19">
          <a:extLst>
            <a:ext uri="{FF2B5EF4-FFF2-40B4-BE49-F238E27FC236}">
              <a16:creationId xmlns="" xmlns:a16="http://schemas.microsoft.com/office/drawing/2014/main" id="{00000000-0008-0000-0500-000043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628" name="Text Box 16">
          <a:extLst>
            <a:ext uri="{FF2B5EF4-FFF2-40B4-BE49-F238E27FC236}">
              <a16:creationId xmlns="" xmlns:a16="http://schemas.microsoft.com/office/drawing/2014/main" id="{00000000-0008-0000-0500-00004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629" name="Text Box 17">
          <a:extLst>
            <a:ext uri="{FF2B5EF4-FFF2-40B4-BE49-F238E27FC236}">
              <a16:creationId xmlns="" xmlns:a16="http://schemas.microsoft.com/office/drawing/2014/main" id="{00000000-0008-0000-0500-00004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630" name="Text Box 18">
          <a:extLst>
            <a:ext uri="{FF2B5EF4-FFF2-40B4-BE49-F238E27FC236}">
              <a16:creationId xmlns="" xmlns:a16="http://schemas.microsoft.com/office/drawing/2014/main" id="{00000000-0008-0000-0500-000046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631" name="Text Box 19">
          <a:extLst>
            <a:ext uri="{FF2B5EF4-FFF2-40B4-BE49-F238E27FC236}">
              <a16:creationId xmlns="" xmlns:a16="http://schemas.microsoft.com/office/drawing/2014/main" id="{00000000-0008-0000-0500-000047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632" name="Text Box 16">
          <a:extLst>
            <a:ext uri="{FF2B5EF4-FFF2-40B4-BE49-F238E27FC236}">
              <a16:creationId xmlns="" xmlns:a16="http://schemas.microsoft.com/office/drawing/2014/main" id="{00000000-0008-0000-0500-00004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633" name="Text Box 17">
          <a:extLst>
            <a:ext uri="{FF2B5EF4-FFF2-40B4-BE49-F238E27FC236}">
              <a16:creationId xmlns="" xmlns:a16="http://schemas.microsoft.com/office/drawing/2014/main" id="{00000000-0008-0000-0500-000049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634" name="Text Box 18">
          <a:extLst>
            <a:ext uri="{FF2B5EF4-FFF2-40B4-BE49-F238E27FC236}">
              <a16:creationId xmlns="" xmlns:a16="http://schemas.microsoft.com/office/drawing/2014/main" id="{00000000-0008-0000-0500-00004A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635" name="Text Box 19">
          <a:extLst>
            <a:ext uri="{FF2B5EF4-FFF2-40B4-BE49-F238E27FC236}">
              <a16:creationId xmlns="" xmlns:a16="http://schemas.microsoft.com/office/drawing/2014/main" id="{00000000-0008-0000-0500-00004B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014"/>
    <xdr:sp macro="" textlink="">
      <xdr:nvSpPr>
        <xdr:cNvPr id="2636" name="Text Box 15">
          <a:extLst>
            <a:ext uri="{FF2B5EF4-FFF2-40B4-BE49-F238E27FC236}">
              <a16:creationId xmlns="" xmlns:a16="http://schemas.microsoft.com/office/drawing/2014/main" id="{00000000-0008-0000-0500-00004C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637" name="Text Box 16">
          <a:extLst>
            <a:ext uri="{FF2B5EF4-FFF2-40B4-BE49-F238E27FC236}">
              <a16:creationId xmlns="" xmlns:a16="http://schemas.microsoft.com/office/drawing/2014/main" id="{00000000-0008-0000-0500-00004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638" name="Text Box 17">
          <a:extLst>
            <a:ext uri="{FF2B5EF4-FFF2-40B4-BE49-F238E27FC236}">
              <a16:creationId xmlns="" xmlns:a16="http://schemas.microsoft.com/office/drawing/2014/main" id="{00000000-0008-0000-0500-00004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639" name="Text Box 18">
          <a:extLst>
            <a:ext uri="{FF2B5EF4-FFF2-40B4-BE49-F238E27FC236}">
              <a16:creationId xmlns="" xmlns:a16="http://schemas.microsoft.com/office/drawing/2014/main" id="{00000000-0008-0000-0500-00004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640" name="Text Box 19">
          <a:extLst>
            <a:ext uri="{FF2B5EF4-FFF2-40B4-BE49-F238E27FC236}">
              <a16:creationId xmlns="" xmlns:a16="http://schemas.microsoft.com/office/drawing/2014/main" id="{00000000-0008-0000-0500-00005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504825</xdr:rowOff>
    </xdr:from>
    <xdr:ext cx="95250" cy="442269"/>
    <xdr:sp macro="" textlink="">
      <xdr:nvSpPr>
        <xdr:cNvPr id="2641" name="Text Box 15">
          <a:extLst>
            <a:ext uri="{FF2B5EF4-FFF2-40B4-BE49-F238E27FC236}">
              <a16:creationId xmlns="" xmlns:a16="http://schemas.microsoft.com/office/drawing/2014/main" id="{00000000-0008-0000-0500-0000510A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642" name="Text Box 16">
          <a:extLst>
            <a:ext uri="{FF2B5EF4-FFF2-40B4-BE49-F238E27FC236}">
              <a16:creationId xmlns="" xmlns:a16="http://schemas.microsoft.com/office/drawing/2014/main" id="{00000000-0008-0000-0500-00005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643" name="Text Box 17">
          <a:extLst>
            <a:ext uri="{FF2B5EF4-FFF2-40B4-BE49-F238E27FC236}">
              <a16:creationId xmlns="" xmlns:a16="http://schemas.microsoft.com/office/drawing/2014/main" id="{00000000-0008-0000-0500-00005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644" name="Text Box 18">
          <a:extLst>
            <a:ext uri="{FF2B5EF4-FFF2-40B4-BE49-F238E27FC236}">
              <a16:creationId xmlns="" xmlns:a16="http://schemas.microsoft.com/office/drawing/2014/main" id="{00000000-0008-0000-0500-00005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645" name="Text Box 16">
          <a:extLst>
            <a:ext uri="{FF2B5EF4-FFF2-40B4-BE49-F238E27FC236}">
              <a16:creationId xmlns="" xmlns:a16="http://schemas.microsoft.com/office/drawing/2014/main" id="{00000000-0008-0000-0500-00005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646" name="Text Box 17">
          <a:extLst>
            <a:ext uri="{FF2B5EF4-FFF2-40B4-BE49-F238E27FC236}">
              <a16:creationId xmlns="" xmlns:a16="http://schemas.microsoft.com/office/drawing/2014/main" id="{00000000-0008-0000-0500-00005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647" name="Text Box 18">
          <a:extLst>
            <a:ext uri="{FF2B5EF4-FFF2-40B4-BE49-F238E27FC236}">
              <a16:creationId xmlns="" xmlns:a16="http://schemas.microsoft.com/office/drawing/2014/main" id="{00000000-0008-0000-0500-00005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648" name="Text Box 19">
          <a:extLst>
            <a:ext uri="{FF2B5EF4-FFF2-40B4-BE49-F238E27FC236}">
              <a16:creationId xmlns="" xmlns:a16="http://schemas.microsoft.com/office/drawing/2014/main" id="{00000000-0008-0000-0500-00005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649" name="Text Box 16">
          <a:extLst>
            <a:ext uri="{FF2B5EF4-FFF2-40B4-BE49-F238E27FC236}">
              <a16:creationId xmlns="" xmlns:a16="http://schemas.microsoft.com/office/drawing/2014/main" id="{00000000-0008-0000-0500-000059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650" name="Text Box 17">
          <a:extLst>
            <a:ext uri="{FF2B5EF4-FFF2-40B4-BE49-F238E27FC236}">
              <a16:creationId xmlns="" xmlns:a16="http://schemas.microsoft.com/office/drawing/2014/main" id="{00000000-0008-0000-0500-00005A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651" name="Text Box 18">
          <a:extLst>
            <a:ext uri="{FF2B5EF4-FFF2-40B4-BE49-F238E27FC236}">
              <a16:creationId xmlns="" xmlns:a16="http://schemas.microsoft.com/office/drawing/2014/main" id="{00000000-0008-0000-0500-00005B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48</xdr:row>
      <xdr:rowOff>170392</xdr:rowOff>
    </xdr:from>
    <xdr:ext cx="95250" cy="213632"/>
    <xdr:sp macro="" textlink="">
      <xdr:nvSpPr>
        <xdr:cNvPr id="2652" name="Text Box 15">
          <a:extLst>
            <a:ext uri="{FF2B5EF4-FFF2-40B4-BE49-F238E27FC236}">
              <a16:creationId xmlns="" xmlns:a16="http://schemas.microsoft.com/office/drawing/2014/main" id="{00000000-0008-0000-0500-00005C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653" name="Text Box 16">
          <a:extLst>
            <a:ext uri="{FF2B5EF4-FFF2-40B4-BE49-F238E27FC236}">
              <a16:creationId xmlns="" xmlns:a16="http://schemas.microsoft.com/office/drawing/2014/main" id="{00000000-0008-0000-0500-00005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654" name="Text Box 17">
          <a:extLst>
            <a:ext uri="{FF2B5EF4-FFF2-40B4-BE49-F238E27FC236}">
              <a16:creationId xmlns="" xmlns:a16="http://schemas.microsoft.com/office/drawing/2014/main" id="{00000000-0008-0000-0500-00005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655" name="Text Box 18">
          <a:extLst>
            <a:ext uri="{FF2B5EF4-FFF2-40B4-BE49-F238E27FC236}">
              <a16:creationId xmlns="" xmlns:a16="http://schemas.microsoft.com/office/drawing/2014/main" id="{00000000-0008-0000-0500-00005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656" name="Text Box 19">
          <a:extLst>
            <a:ext uri="{FF2B5EF4-FFF2-40B4-BE49-F238E27FC236}">
              <a16:creationId xmlns="" xmlns:a16="http://schemas.microsoft.com/office/drawing/2014/main" id="{00000000-0008-0000-0500-00006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657" name="Text Box 16">
          <a:extLst>
            <a:ext uri="{FF2B5EF4-FFF2-40B4-BE49-F238E27FC236}">
              <a16:creationId xmlns="" xmlns:a16="http://schemas.microsoft.com/office/drawing/2014/main" id="{00000000-0008-0000-0500-00006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658" name="Text Box 17">
          <a:extLst>
            <a:ext uri="{FF2B5EF4-FFF2-40B4-BE49-F238E27FC236}">
              <a16:creationId xmlns="" xmlns:a16="http://schemas.microsoft.com/office/drawing/2014/main" id="{00000000-0008-0000-0500-00006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659" name="Text Box 18">
          <a:extLst>
            <a:ext uri="{FF2B5EF4-FFF2-40B4-BE49-F238E27FC236}">
              <a16:creationId xmlns="" xmlns:a16="http://schemas.microsoft.com/office/drawing/2014/main" id="{00000000-0008-0000-0500-00006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660" name="Text Box 19">
          <a:extLst>
            <a:ext uri="{FF2B5EF4-FFF2-40B4-BE49-F238E27FC236}">
              <a16:creationId xmlns="" xmlns:a16="http://schemas.microsoft.com/office/drawing/2014/main" id="{00000000-0008-0000-0500-00006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661" name="Text Box 16">
          <a:extLst>
            <a:ext uri="{FF2B5EF4-FFF2-40B4-BE49-F238E27FC236}">
              <a16:creationId xmlns="" xmlns:a16="http://schemas.microsoft.com/office/drawing/2014/main" id="{00000000-0008-0000-0500-000065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662" name="Text Box 17">
          <a:extLst>
            <a:ext uri="{FF2B5EF4-FFF2-40B4-BE49-F238E27FC236}">
              <a16:creationId xmlns="" xmlns:a16="http://schemas.microsoft.com/office/drawing/2014/main" id="{00000000-0008-0000-0500-000066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663" name="Text Box 18">
          <a:extLst>
            <a:ext uri="{FF2B5EF4-FFF2-40B4-BE49-F238E27FC236}">
              <a16:creationId xmlns="" xmlns:a16="http://schemas.microsoft.com/office/drawing/2014/main" id="{00000000-0008-0000-0500-000067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664" name="Text Box 19">
          <a:extLst>
            <a:ext uri="{FF2B5EF4-FFF2-40B4-BE49-F238E27FC236}">
              <a16:creationId xmlns="" xmlns:a16="http://schemas.microsoft.com/office/drawing/2014/main" id="{00000000-0008-0000-0500-000068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014"/>
    <xdr:sp macro="" textlink="">
      <xdr:nvSpPr>
        <xdr:cNvPr id="2665" name="Text Box 15">
          <a:extLst>
            <a:ext uri="{FF2B5EF4-FFF2-40B4-BE49-F238E27FC236}">
              <a16:creationId xmlns="" xmlns:a16="http://schemas.microsoft.com/office/drawing/2014/main" id="{00000000-0008-0000-0500-000069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666" name="Text Box 16">
          <a:extLst>
            <a:ext uri="{FF2B5EF4-FFF2-40B4-BE49-F238E27FC236}">
              <a16:creationId xmlns="" xmlns:a16="http://schemas.microsoft.com/office/drawing/2014/main" id="{00000000-0008-0000-0500-00006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667" name="Text Box 17">
          <a:extLst>
            <a:ext uri="{FF2B5EF4-FFF2-40B4-BE49-F238E27FC236}">
              <a16:creationId xmlns="" xmlns:a16="http://schemas.microsoft.com/office/drawing/2014/main" id="{00000000-0008-0000-0500-00006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668" name="Text Box 18">
          <a:extLst>
            <a:ext uri="{FF2B5EF4-FFF2-40B4-BE49-F238E27FC236}">
              <a16:creationId xmlns="" xmlns:a16="http://schemas.microsoft.com/office/drawing/2014/main" id="{00000000-0008-0000-0500-00006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669" name="Text Box 19">
          <a:extLst>
            <a:ext uri="{FF2B5EF4-FFF2-40B4-BE49-F238E27FC236}">
              <a16:creationId xmlns="" xmlns:a16="http://schemas.microsoft.com/office/drawing/2014/main" id="{00000000-0008-0000-0500-00006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670" name="Text Box 16">
          <a:extLst>
            <a:ext uri="{FF2B5EF4-FFF2-40B4-BE49-F238E27FC236}">
              <a16:creationId xmlns="" xmlns:a16="http://schemas.microsoft.com/office/drawing/2014/main" id="{00000000-0008-0000-0500-00006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671" name="Text Box 17">
          <a:extLst>
            <a:ext uri="{FF2B5EF4-FFF2-40B4-BE49-F238E27FC236}">
              <a16:creationId xmlns="" xmlns:a16="http://schemas.microsoft.com/office/drawing/2014/main" id="{00000000-0008-0000-0500-00006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48</xdr:row>
      <xdr:rowOff>15875</xdr:rowOff>
    </xdr:from>
    <xdr:ext cx="95250" cy="171450"/>
    <xdr:sp macro="" textlink="">
      <xdr:nvSpPr>
        <xdr:cNvPr id="2672" name="Text Box 18">
          <a:extLst>
            <a:ext uri="{FF2B5EF4-FFF2-40B4-BE49-F238E27FC236}">
              <a16:creationId xmlns="" xmlns:a16="http://schemas.microsoft.com/office/drawing/2014/main" id="{00000000-0008-0000-0500-0000700A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673" name="Text Box 16">
          <a:extLst>
            <a:ext uri="{FF2B5EF4-FFF2-40B4-BE49-F238E27FC236}">
              <a16:creationId xmlns="" xmlns:a16="http://schemas.microsoft.com/office/drawing/2014/main" id="{00000000-0008-0000-0500-00007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674" name="Text Box 17">
          <a:extLst>
            <a:ext uri="{FF2B5EF4-FFF2-40B4-BE49-F238E27FC236}">
              <a16:creationId xmlns="" xmlns:a16="http://schemas.microsoft.com/office/drawing/2014/main" id="{00000000-0008-0000-0500-00007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675" name="Text Box 18">
          <a:extLst>
            <a:ext uri="{FF2B5EF4-FFF2-40B4-BE49-F238E27FC236}">
              <a16:creationId xmlns="" xmlns:a16="http://schemas.microsoft.com/office/drawing/2014/main" id="{00000000-0008-0000-0500-00007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676" name="Text Box 19">
          <a:extLst>
            <a:ext uri="{FF2B5EF4-FFF2-40B4-BE49-F238E27FC236}">
              <a16:creationId xmlns="" xmlns:a16="http://schemas.microsoft.com/office/drawing/2014/main" id="{00000000-0008-0000-0500-00007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677" name="Text Box 16">
          <a:extLst>
            <a:ext uri="{FF2B5EF4-FFF2-40B4-BE49-F238E27FC236}">
              <a16:creationId xmlns="" xmlns:a16="http://schemas.microsoft.com/office/drawing/2014/main" id="{00000000-0008-0000-0500-00007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48</xdr:row>
      <xdr:rowOff>170392</xdr:rowOff>
    </xdr:from>
    <xdr:ext cx="95250" cy="213632"/>
    <xdr:sp macro="" textlink="">
      <xdr:nvSpPr>
        <xdr:cNvPr id="2678" name="Text Box 15">
          <a:extLst>
            <a:ext uri="{FF2B5EF4-FFF2-40B4-BE49-F238E27FC236}">
              <a16:creationId xmlns="" xmlns:a16="http://schemas.microsoft.com/office/drawing/2014/main" id="{00000000-0008-0000-0500-000076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8496"/>
    <xdr:sp macro="" textlink="">
      <xdr:nvSpPr>
        <xdr:cNvPr id="2679" name="Text Box 15">
          <a:extLst>
            <a:ext uri="{FF2B5EF4-FFF2-40B4-BE49-F238E27FC236}">
              <a16:creationId xmlns="" xmlns:a16="http://schemas.microsoft.com/office/drawing/2014/main" id="{00000000-0008-0000-0500-0000770A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442269"/>
    <xdr:sp macro="" textlink="">
      <xdr:nvSpPr>
        <xdr:cNvPr id="2680" name="Text Box 15">
          <a:extLst>
            <a:ext uri="{FF2B5EF4-FFF2-40B4-BE49-F238E27FC236}">
              <a16:creationId xmlns="" xmlns:a16="http://schemas.microsoft.com/office/drawing/2014/main" id="{00000000-0008-0000-0500-000078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2682" name="Text Box 15">
          <a:extLst>
            <a:ext uri="{FF2B5EF4-FFF2-40B4-BE49-F238E27FC236}">
              <a16:creationId xmlns="" xmlns:a16="http://schemas.microsoft.com/office/drawing/2014/main" id="{00000000-0008-0000-0500-00007A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4331"/>
    <xdr:sp macro="" textlink="">
      <xdr:nvSpPr>
        <xdr:cNvPr id="2683" name="Text Box 15">
          <a:extLst>
            <a:ext uri="{FF2B5EF4-FFF2-40B4-BE49-F238E27FC236}">
              <a16:creationId xmlns="" xmlns:a16="http://schemas.microsoft.com/office/drawing/2014/main" id="{00000000-0008-0000-0500-00007B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48</xdr:row>
      <xdr:rowOff>170392</xdr:rowOff>
    </xdr:from>
    <xdr:ext cx="95250" cy="213632"/>
    <xdr:sp macro="" textlink="">
      <xdr:nvSpPr>
        <xdr:cNvPr id="2684" name="Text Box 15">
          <a:extLst>
            <a:ext uri="{FF2B5EF4-FFF2-40B4-BE49-F238E27FC236}">
              <a16:creationId xmlns="" xmlns:a16="http://schemas.microsoft.com/office/drawing/2014/main" id="{00000000-0008-0000-0500-00007C0A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85" name="Text Box 16">
          <a:extLst>
            <a:ext uri="{FF2B5EF4-FFF2-40B4-BE49-F238E27FC236}">
              <a16:creationId xmlns="" xmlns:a16="http://schemas.microsoft.com/office/drawing/2014/main" id="{00000000-0008-0000-0500-00007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86" name="Text Box 17">
          <a:extLst>
            <a:ext uri="{FF2B5EF4-FFF2-40B4-BE49-F238E27FC236}">
              <a16:creationId xmlns="" xmlns:a16="http://schemas.microsoft.com/office/drawing/2014/main" id="{00000000-0008-0000-0500-00007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87" name="Text Box 18">
          <a:extLst>
            <a:ext uri="{FF2B5EF4-FFF2-40B4-BE49-F238E27FC236}">
              <a16:creationId xmlns="" xmlns:a16="http://schemas.microsoft.com/office/drawing/2014/main" id="{00000000-0008-0000-0500-00007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88" name="Text Box 19">
          <a:extLst>
            <a:ext uri="{FF2B5EF4-FFF2-40B4-BE49-F238E27FC236}">
              <a16:creationId xmlns="" xmlns:a16="http://schemas.microsoft.com/office/drawing/2014/main" id="{00000000-0008-0000-0500-00008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89" name="Text Box 16">
          <a:extLst>
            <a:ext uri="{FF2B5EF4-FFF2-40B4-BE49-F238E27FC236}">
              <a16:creationId xmlns="" xmlns:a16="http://schemas.microsoft.com/office/drawing/2014/main" id="{00000000-0008-0000-0500-00008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90" name="Text Box 17">
          <a:extLst>
            <a:ext uri="{FF2B5EF4-FFF2-40B4-BE49-F238E27FC236}">
              <a16:creationId xmlns="" xmlns:a16="http://schemas.microsoft.com/office/drawing/2014/main" id="{00000000-0008-0000-0500-00008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91" name="Text Box 18">
          <a:extLst>
            <a:ext uri="{FF2B5EF4-FFF2-40B4-BE49-F238E27FC236}">
              <a16:creationId xmlns="" xmlns:a16="http://schemas.microsoft.com/office/drawing/2014/main" id="{00000000-0008-0000-0500-00008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92" name="Text Box 19">
          <a:extLst>
            <a:ext uri="{FF2B5EF4-FFF2-40B4-BE49-F238E27FC236}">
              <a16:creationId xmlns="" xmlns:a16="http://schemas.microsoft.com/office/drawing/2014/main" id="{00000000-0008-0000-0500-00008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93" name="Text Box 16">
          <a:extLst>
            <a:ext uri="{FF2B5EF4-FFF2-40B4-BE49-F238E27FC236}">
              <a16:creationId xmlns="" xmlns:a16="http://schemas.microsoft.com/office/drawing/2014/main" id="{00000000-0008-0000-0500-000085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94" name="Text Box 17">
          <a:extLst>
            <a:ext uri="{FF2B5EF4-FFF2-40B4-BE49-F238E27FC236}">
              <a16:creationId xmlns="" xmlns:a16="http://schemas.microsoft.com/office/drawing/2014/main" id="{00000000-0008-0000-0500-000086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95" name="Text Box 18">
          <a:extLst>
            <a:ext uri="{FF2B5EF4-FFF2-40B4-BE49-F238E27FC236}">
              <a16:creationId xmlns="" xmlns:a16="http://schemas.microsoft.com/office/drawing/2014/main" id="{00000000-0008-0000-0500-00008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96" name="Text Box 19">
          <a:extLst>
            <a:ext uri="{FF2B5EF4-FFF2-40B4-BE49-F238E27FC236}">
              <a16:creationId xmlns="" xmlns:a16="http://schemas.microsoft.com/office/drawing/2014/main" id="{00000000-0008-0000-0500-00008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014"/>
    <xdr:sp macro="" textlink="">
      <xdr:nvSpPr>
        <xdr:cNvPr id="2697" name="Text Box 15">
          <a:extLst>
            <a:ext uri="{FF2B5EF4-FFF2-40B4-BE49-F238E27FC236}">
              <a16:creationId xmlns="" xmlns:a16="http://schemas.microsoft.com/office/drawing/2014/main" id="{00000000-0008-0000-0500-000089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98" name="Text Box 16">
          <a:extLst>
            <a:ext uri="{FF2B5EF4-FFF2-40B4-BE49-F238E27FC236}">
              <a16:creationId xmlns="" xmlns:a16="http://schemas.microsoft.com/office/drawing/2014/main" id="{00000000-0008-0000-0500-00008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99" name="Text Box 17">
          <a:extLst>
            <a:ext uri="{FF2B5EF4-FFF2-40B4-BE49-F238E27FC236}">
              <a16:creationId xmlns="" xmlns:a16="http://schemas.microsoft.com/office/drawing/2014/main" id="{00000000-0008-0000-0500-00008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700" name="Text Box 18">
          <a:extLst>
            <a:ext uri="{FF2B5EF4-FFF2-40B4-BE49-F238E27FC236}">
              <a16:creationId xmlns="" xmlns:a16="http://schemas.microsoft.com/office/drawing/2014/main" id="{00000000-0008-0000-0500-00008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701" name="Text Box 19">
          <a:extLst>
            <a:ext uri="{FF2B5EF4-FFF2-40B4-BE49-F238E27FC236}">
              <a16:creationId xmlns="" xmlns:a16="http://schemas.microsoft.com/office/drawing/2014/main" id="{00000000-0008-0000-0500-00008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702" name="Text Box 16">
          <a:extLst>
            <a:ext uri="{FF2B5EF4-FFF2-40B4-BE49-F238E27FC236}">
              <a16:creationId xmlns="" xmlns:a16="http://schemas.microsoft.com/office/drawing/2014/main" id="{00000000-0008-0000-0500-00008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703" name="Text Box 17">
          <a:extLst>
            <a:ext uri="{FF2B5EF4-FFF2-40B4-BE49-F238E27FC236}">
              <a16:creationId xmlns="" xmlns:a16="http://schemas.microsoft.com/office/drawing/2014/main" id="{00000000-0008-0000-0500-00008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704" name="Text Box 18">
          <a:extLst>
            <a:ext uri="{FF2B5EF4-FFF2-40B4-BE49-F238E27FC236}">
              <a16:creationId xmlns="" xmlns:a16="http://schemas.microsoft.com/office/drawing/2014/main" id="{00000000-0008-0000-0500-00009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705" name="Text Box 16">
          <a:extLst>
            <a:ext uri="{FF2B5EF4-FFF2-40B4-BE49-F238E27FC236}">
              <a16:creationId xmlns="" xmlns:a16="http://schemas.microsoft.com/office/drawing/2014/main" id="{00000000-0008-0000-0500-00009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706" name="Text Box 17">
          <a:extLst>
            <a:ext uri="{FF2B5EF4-FFF2-40B4-BE49-F238E27FC236}">
              <a16:creationId xmlns="" xmlns:a16="http://schemas.microsoft.com/office/drawing/2014/main" id="{00000000-0008-0000-0500-00009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707" name="Text Box 18">
          <a:extLst>
            <a:ext uri="{FF2B5EF4-FFF2-40B4-BE49-F238E27FC236}">
              <a16:creationId xmlns="" xmlns:a16="http://schemas.microsoft.com/office/drawing/2014/main" id="{00000000-0008-0000-0500-00009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708" name="Text Box 19">
          <a:extLst>
            <a:ext uri="{FF2B5EF4-FFF2-40B4-BE49-F238E27FC236}">
              <a16:creationId xmlns="" xmlns:a16="http://schemas.microsoft.com/office/drawing/2014/main" id="{00000000-0008-0000-0500-00009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709" name="Text Box 16">
          <a:extLst>
            <a:ext uri="{FF2B5EF4-FFF2-40B4-BE49-F238E27FC236}">
              <a16:creationId xmlns="" xmlns:a16="http://schemas.microsoft.com/office/drawing/2014/main" id="{00000000-0008-0000-0500-00009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710" name="Text Box 17">
          <a:extLst>
            <a:ext uri="{FF2B5EF4-FFF2-40B4-BE49-F238E27FC236}">
              <a16:creationId xmlns="" xmlns:a16="http://schemas.microsoft.com/office/drawing/2014/main" id="{00000000-0008-0000-0500-00009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711" name="Text Box 18">
          <a:extLst>
            <a:ext uri="{FF2B5EF4-FFF2-40B4-BE49-F238E27FC236}">
              <a16:creationId xmlns="" xmlns:a16="http://schemas.microsoft.com/office/drawing/2014/main" id="{00000000-0008-0000-0500-00009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712" name="Text Box 19">
          <a:extLst>
            <a:ext uri="{FF2B5EF4-FFF2-40B4-BE49-F238E27FC236}">
              <a16:creationId xmlns="" xmlns:a16="http://schemas.microsoft.com/office/drawing/2014/main" id="{00000000-0008-0000-0500-00009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56743"/>
    <xdr:sp macro="" textlink="">
      <xdr:nvSpPr>
        <xdr:cNvPr id="2713" name="Text Box 15">
          <a:extLst>
            <a:ext uri="{FF2B5EF4-FFF2-40B4-BE49-F238E27FC236}">
              <a16:creationId xmlns="" xmlns:a16="http://schemas.microsoft.com/office/drawing/2014/main" id="{00000000-0008-0000-0500-0000990A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442269"/>
    <xdr:sp macro="" textlink="">
      <xdr:nvSpPr>
        <xdr:cNvPr id="2714" name="Text Box 15">
          <a:extLst>
            <a:ext uri="{FF2B5EF4-FFF2-40B4-BE49-F238E27FC236}">
              <a16:creationId xmlns="" xmlns:a16="http://schemas.microsoft.com/office/drawing/2014/main" id="{00000000-0008-0000-0500-00009A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2716" name="Text Box 15">
          <a:extLst>
            <a:ext uri="{FF2B5EF4-FFF2-40B4-BE49-F238E27FC236}">
              <a16:creationId xmlns="" xmlns:a16="http://schemas.microsoft.com/office/drawing/2014/main" id="{00000000-0008-0000-0500-00009C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4331"/>
    <xdr:sp macro="" textlink="">
      <xdr:nvSpPr>
        <xdr:cNvPr id="2717" name="Text Box 15">
          <a:extLst>
            <a:ext uri="{FF2B5EF4-FFF2-40B4-BE49-F238E27FC236}">
              <a16:creationId xmlns="" xmlns:a16="http://schemas.microsoft.com/office/drawing/2014/main" id="{00000000-0008-0000-0500-00009D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213632"/>
    <xdr:sp macro="" textlink="">
      <xdr:nvSpPr>
        <xdr:cNvPr id="2718" name="Text Box 15">
          <a:extLst>
            <a:ext uri="{FF2B5EF4-FFF2-40B4-BE49-F238E27FC236}">
              <a16:creationId xmlns="" xmlns:a16="http://schemas.microsoft.com/office/drawing/2014/main" id="{00000000-0008-0000-0500-00009E0A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719" name="Text Box 16">
          <a:extLst>
            <a:ext uri="{FF2B5EF4-FFF2-40B4-BE49-F238E27FC236}">
              <a16:creationId xmlns="" xmlns:a16="http://schemas.microsoft.com/office/drawing/2014/main" id="{00000000-0008-0000-0500-00009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720" name="Text Box 17">
          <a:extLst>
            <a:ext uri="{FF2B5EF4-FFF2-40B4-BE49-F238E27FC236}">
              <a16:creationId xmlns="" xmlns:a16="http://schemas.microsoft.com/office/drawing/2014/main" id="{00000000-0008-0000-0500-0000A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721" name="Text Box 18">
          <a:extLst>
            <a:ext uri="{FF2B5EF4-FFF2-40B4-BE49-F238E27FC236}">
              <a16:creationId xmlns="" xmlns:a16="http://schemas.microsoft.com/office/drawing/2014/main" id="{00000000-0008-0000-0500-0000A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722" name="Text Box 19">
          <a:extLst>
            <a:ext uri="{FF2B5EF4-FFF2-40B4-BE49-F238E27FC236}">
              <a16:creationId xmlns="" xmlns:a16="http://schemas.microsoft.com/office/drawing/2014/main" id="{00000000-0008-0000-0500-0000A2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723" name="Text Box 16">
          <a:extLst>
            <a:ext uri="{FF2B5EF4-FFF2-40B4-BE49-F238E27FC236}">
              <a16:creationId xmlns="" xmlns:a16="http://schemas.microsoft.com/office/drawing/2014/main" id="{00000000-0008-0000-0500-0000A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724" name="Text Box 17">
          <a:extLst>
            <a:ext uri="{FF2B5EF4-FFF2-40B4-BE49-F238E27FC236}">
              <a16:creationId xmlns="" xmlns:a16="http://schemas.microsoft.com/office/drawing/2014/main" id="{00000000-0008-0000-0500-0000A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725" name="Text Box 18">
          <a:extLst>
            <a:ext uri="{FF2B5EF4-FFF2-40B4-BE49-F238E27FC236}">
              <a16:creationId xmlns="" xmlns:a16="http://schemas.microsoft.com/office/drawing/2014/main" id="{00000000-0008-0000-0500-0000A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726" name="Text Box 19">
          <a:extLst>
            <a:ext uri="{FF2B5EF4-FFF2-40B4-BE49-F238E27FC236}">
              <a16:creationId xmlns="" xmlns:a16="http://schemas.microsoft.com/office/drawing/2014/main" id="{00000000-0008-0000-0500-0000A6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727" name="Text Box 16">
          <a:extLst>
            <a:ext uri="{FF2B5EF4-FFF2-40B4-BE49-F238E27FC236}">
              <a16:creationId xmlns="" xmlns:a16="http://schemas.microsoft.com/office/drawing/2014/main" id="{00000000-0008-0000-0500-0000A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728" name="Text Box 17">
          <a:extLst>
            <a:ext uri="{FF2B5EF4-FFF2-40B4-BE49-F238E27FC236}">
              <a16:creationId xmlns="" xmlns:a16="http://schemas.microsoft.com/office/drawing/2014/main" id="{00000000-0008-0000-0500-0000A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729" name="Text Box 18">
          <a:extLst>
            <a:ext uri="{FF2B5EF4-FFF2-40B4-BE49-F238E27FC236}">
              <a16:creationId xmlns="" xmlns:a16="http://schemas.microsoft.com/office/drawing/2014/main" id="{00000000-0008-0000-0500-0000A9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730" name="Text Box 19">
          <a:extLst>
            <a:ext uri="{FF2B5EF4-FFF2-40B4-BE49-F238E27FC236}">
              <a16:creationId xmlns="" xmlns:a16="http://schemas.microsoft.com/office/drawing/2014/main" id="{00000000-0008-0000-0500-0000AA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014"/>
    <xdr:sp macro="" textlink="">
      <xdr:nvSpPr>
        <xdr:cNvPr id="2731" name="Text Box 15">
          <a:extLst>
            <a:ext uri="{FF2B5EF4-FFF2-40B4-BE49-F238E27FC236}">
              <a16:creationId xmlns="" xmlns:a16="http://schemas.microsoft.com/office/drawing/2014/main" id="{00000000-0008-0000-0500-0000AB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732" name="Text Box 16">
          <a:extLst>
            <a:ext uri="{FF2B5EF4-FFF2-40B4-BE49-F238E27FC236}">
              <a16:creationId xmlns="" xmlns:a16="http://schemas.microsoft.com/office/drawing/2014/main" id="{00000000-0008-0000-0500-0000A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733" name="Text Box 17">
          <a:extLst>
            <a:ext uri="{FF2B5EF4-FFF2-40B4-BE49-F238E27FC236}">
              <a16:creationId xmlns="" xmlns:a16="http://schemas.microsoft.com/office/drawing/2014/main" id="{00000000-0008-0000-0500-0000A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734" name="Text Box 18">
          <a:extLst>
            <a:ext uri="{FF2B5EF4-FFF2-40B4-BE49-F238E27FC236}">
              <a16:creationId xmlns="" xmlns:a16="http://schemas.microsoft.com/office/drawing/2014/main" id="{00000000-0008-0000-0500-0000A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735" name="Text Box 19">
          <a:extLst>
            <a:ext uri="{FF2B5EF4-FFF2-40B4-BE49-F238E27FC236}">
              <a16:creationId xmlns="" xmlns:a16="http://schemas.microsoft.com/office/drawing/2014/main" id="{00000000-0008-0000-0500-0000A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504825</xdr:rowOff>
    </xdr:from>
    <xdr:ext cx="95250" cy="442269"/>
    <xdr:sp macro="" textlink="">
      <xdr:nvSpPr>
        <xdr:cNvPr id="2736" name="Text Box 15">
          <a:extLst>
            <a:ext uri="{FF2B5EF4-FFF2-40B4-BE49-F238E27FC236}">
              <a16:creationId xmlns="" xmlns:a16="http://schemas.microsoft.com/office/drawing/2014/main" id="{00000000-0008-0000-0500-0000B00A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737" name="Text Box 16">
          <a:extLst>
            <a:ext uri="{FF2B5EF4-FFF2-40B4-BE49-F238E27FC236}">
              <a16:creationId xmlns="" xmlns:a16="http://schemas.microsoft.com/office/drawing/2014/main" id="{00000000-0008-0000-0500-0000B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738" name="Text Box 17">
          <a:extLst>
            <a:ext uri="{FF2B5EF4-FFF2-40B4-BE49-F238E27FC236}">
              <a16:creationId xmlns="" xmlns:a16="http://schemas.microsoft.com/office/drawing/2014/main" id="{00000000-0008-0000-0500-0000B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739" name="Text Box 18">
          <a:extLst>
            <a:ext uri="{FF2B5EF4-FFF2-40B4-BE49-F238E27FC236}">
              <a16:creationId xmlns="" xmlns:a16="http://schemas.microsoft.com/office/drawing/2014/main" id="{00000000-0008-0000-0500-0000B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740" name="Text Box 16">
          <a:extLst>
            <a:ext uri="{FF2B5EF4-FFF2-40B4-BE49-F238E27FC236}">
              <a16:creationId xmlns="" xmlns:a16="http://schemas.microsoft.com/office/drawing/2014/main" id="{00000000-0008-0000-0500-0000B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741" name="Text Box 17">
          <a:extLst>
            <a:ext uri="{FF2B5EF4-FFF2-40B4-BE49-F238E27FC236}">
              <a16:creationId xmlns="" xmlns:a16="http://schemas.microsoft.com/office/drawing/2014/main" id="{00000000-0008-0000-0500-0000B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742" name="Text Box 18">
          <a:extLst>
            <a:ext uri="{FF2B5EF4-FFF2-40B4-BE49-F238E27FC236}">
              <a16:creationId xmlns="" xmlns:a16="http://schemas.microsoft.com/office/drawing/2014/main" id="{00000000-0008-0000-0500-0000B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743" name="Text Box 19">
          <a:extLst>
            <a:ext uri="{FF2B5EF4-FFF2-40B4-BE49-F238E27FC236}">
              <a16:creationId xmlns="" xmlns:a16="http://schemas.microsoft.com/office/drawing/2014/main" id="{00000000-0008-0000-0500-0000B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744" name="Text Box 16">
          <a:extLst>
            <a:ext uri="{FF2B5EF4-FFF2-40B4-BE49-F238E27FC236}">
              <a16:creationId xmlns="" xmlns:a16="http://schemas.microsoft.com/office/drawing/2014/main" id="{00000000-0008-0000-0500-0000B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745" name="Text Box 17">
          <a:extLst>
            <a:ext uri="{FF2B5EF4-FFF2-40B4-BE49-F238E27FC236}">
              <a16:creationId xmlns="" xmlns:a16="http://schemas.microsoft.com/office/drawing/2014/main" id="{00000000-0008-0000-0500-0000B9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746" name="Text Box 18">
          <a:extLst>
            <a:ext uri="{FF2B5EF4-FFF2-40B4-BE49-F238E27FC236}">
              <a16:creationId xmlns="" xmlns:a16="http://schemas.microsoft.com/office/drawing/2014/main" id="{00000000-0008-0000-0500-0000BA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54</xdr:row>
      <xdr:rowOff>170392</xdr:rowOff>
    </xdr:from>
    <xdr:ext cx="95250" cy="213632"/>
    <xdr:sp macro="" textlink="">
      <xdr:nvSpPr>
        <xdr:cNvPr id="2747" name="Text Box 15">
          <a:extLst>
            <a:ext uri="{FF2B5EF4-FFF2-40B4-BE49-F238E27FC236}">
              <a16:creationId xmlns="" xmlns:a16="http://schemas.microsoft.com/office/drawing/2014/main" id="{00000000-0008-0000-0500-0000BB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748" name="Text Box 16">
          <a:extLst>
            <a:ext uri="{FF2B5EF4-FFF2-40B4-BE49-F238E27FC236}">
              <a16:creationId xmlns="" xmlns:a16="http://schemas.microsoft.com/office/drawing/2014/main" id="{00000000-0008-0000-0500-0000B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749" name="Text Box 17">
          <a:extLst>
            <a:ext uri="{FF2B5EF4-FFF2-40B4-BE49-F238E27FC236}">
              <a16:creationId xmlns="" xmlns:a16="http://schemas.microsoft.com/office/drawing/2014/main" id="{00000000-0008-0000-0500-0000B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750" name="Text Box 18">
          <a:extLst>
            <a:ext uri="{FF2B5EF4-FFF2-40B4-BE49-F238E27FC236}">
              <a16:creationId xmlns="" xmlns:a16="http://schemas.microsoft.com/office/drawing/2014/main" id="{00000000-0008-0000-0500-0000B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751" name="Text Box 19">
          <a:extLst>
            <a:ext uri="{FF2B5EF4-FFF2-40B4-BE49-F238E27FC236}">
              <a16:creationId xmlns="" xmlns:a16="http://schemas.microsoft.com/office/drawing/2014/main" id="{00000000-0008-0000-0500-0000B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752" name="Text Box 16">
          <a:extLst>
            <a:ext uri="{FF2B5EF4-FFF2-40B4-BE49-F238E27FC236}">
              <a16:creationId xmlns="" xmlns:a16="http://schemas.microsoft.com/office/drawing/2014/main" id="{00000000-0008-0000-0500-0000C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753" name="Text Box 17">
          <a:extLst>
            <a:ext uri="{FF2B5EF4-FFF2-40B4-BE49-F238E27FC236}">
              <a16:creationId xmlns="" xmlns:a16="http://schemas.microsoft.com/office/drawing/2014/main" id="{00000000-0008-0000-0500-0000C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754" name="Text Box 18">
          <a:extLst>
            <a:ext uri="{FF2B5EF4-FFF2-40B4-BE49-F238E27FC236}">
              <a16:creationId xmlns="" xmlns:a16="http://schemas.microsoft.com/office/drawing/2014/main" id="{00000000-0008-0000-0500-0000C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755" name="Text Box 19">
          <a:extLst>
            <a:ext uri="{FF2B5EF4-FFF2-40B4-BE49-F238E27FC236}">
              <a16:creationId xmlns="" xmlns:a16="http://schemas.microsoft.com/office/drawing/2014/main" id="{00000000-0008-0000-0500-0000C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756" name="Text Box 16">
          <a:extLst>
            <a:ext uri="{FF2B5EF4-FFF2-40B4-BE49-F238E27FC236}">
              <a16:creationId xmlns="" xmlns:a16="http://schemas.microsoft.com/office/drawing/2014/main" id="{00000000-0008-0000-0500-0000C4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757" name="Text Box 17">
          <a:extLst>
            <a:ext uri="{FF2B5EF4-FFF2-40B4-BE49-F238E27FC236}">
              <a16:creationId xmlns="" xmlns:a16="http://schemas.microsoft.com/office/drawing/2014/main" id="{00000000-0008-0000-0500-0000C5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758" name="Text Box 18">
          <a:extLst>
            <a:ext uri="{FF2B5EF4-FFF2-40B4-BE49-F238E27FC236}">
              <a16:creationId xmlns="" xmlns:a16="http://schemas.microsoft.com/office/drawing/2014/main" id="{00000000-0008-0000-0500-0000C6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759" name="Text Box 19">
          <a:extLst>
            <a:ext uri="{FF2B5EF4-FFF2-40B4-BE49-F238E27FC236}">
              <a16:creationId xmlns="" xmlns:a16="http://schemas.microsoft.com/office/drawing/2014/main" id="{00000000-0008-0000-0500-0000C7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014"/>
    <xdr:sp macro="" textlink="">
      <xdr:nvSpPr>
        <xdr:cNvPr id="2760" name="Text Box 15">
          <a:extLst>
            <a:ext uri="{FF2B5EF4-FFF2-40B4-BE49-F238E27FC236}">
              <a16:creationId xmlns="" xmlns:a16="http://schemas.microsoft.com/office/drawing/2014/main" id="{00000000-0008-0000-0500-0000C8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761" name="Text Box 16">
          <a:extLst>
            <a:ext uri="{FF2B5EF4-FFF2-40B4-BE49-F238E27FC236}">
              <a16:creationId xmlns="" xmlns:a16="http://schemas.microsoft.com/office/drawing/2014/main" id="{00000000-0008-0000-0500-0000C9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762" name="Text Box 17">
          <a:extLst>
            <a:ext uri="{FF2B5EF4-FFF2-40B4-BE49-F238E27FC236}">
              <a16:creationId xmlns="" xmlns:a16="http://schemas.microsoft.com/office/drawing/2014/main" id="{00000000-0008-0000-0500-0000C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763" name="Text Box 18">
          <a:extLst>
            <a:ext uri="{FF2B5EF4-FFF2-40B4-BE49-F238E27FC236}">
              <a16:creationId xmlns="" xmlns:a16="http://schemas.microsoft.com/office/drawing/2014/main" id="{00000000-0008-0000-0500-0000C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764" name="Text Box 19">
          <a:extLst>
            <a:ext uri="{FF2B5EF4-FFF2-40B4-BE49-F238E27FC236}">
              <a16:creationId xmlns="" xmlns:a16="http://schemas.microsoft.com/office/drawing/2014/main" id="{00000000-0008-0000-0500-0000C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765" name="Text Box 16">
          <a:extLst>
            <a:ext uri="{FF2B5EF4-FFF2-40B4-BE49-F238E27FC236}">
              <a16:creationId xmlns="" xmlns:a16="http://schemas.microsoft.com/office/drawing/2014/main" id="{00000000-0008-0000-0500-0000CD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766" name="Text Box 17">
          <a:extLst>
            <a:ext uri="{FF2B5EF4-FFF2-40B4-BE49-F238E27FC236}">
              <a16:creationId xmlns="" xmlns:a16="http://schemas.microsoft.com/office/drawing/2014/main" id="{00000000-0008-0000-0500-0000C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54</xdr:row>
      <xdr:rowOff>15875</xdr:rowOff>
    </xdr:from>
    <xdr:ext cx="95250" cy="171450"/>
    <xdr:sp macro="" textlink="">
      <xdr:nvSpPr>
        <xdr:cNvPr id="2767" name="Text Box 18">
          <a:extLst>
            <a:ext uri="{FF2B5EF4-FFF2-40B4-BE49-F238E27FC236}">
              <a16:creationId xmlns="" xmlns:a16="http://schemas.microsoft.com/office/drawing/2014/main" id="{00000000-0008-0000-0500-0000CF0A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768" name="Text Box 16">
          <a:extLst>
            <a:ext uri="{FF2B5EF4-FFF2-40B4-BE49-F238E27FC236}">
              <a16:creationId xmlns="" xmlns:a16="http://schemas.microsoft.com/office/drawing/2014/main" id="{00000000-0008-0000-0500-0000D0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769" name="Text Box 17">
          <a:extLst>
            <a:ext uri="{FF2B5EF4-FFF2-40B4-BE49-F238E27FC236}">
              <a16:creationId xmlns="" xmlns:a16="http://schemas.microsoft.com/office/drawing/2014/main" id="{00000000-0008-0000-0500-0000D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770" name="Text Box 18">
          <a:extLst>
            <a:ext uri="{FF2B5EF4-FFF2-40B4-BE49-F238E27FC236}">
              <a16:creationId xmlns="" xmlns:a16="http://schemas.microsoft.com/office/drawing/2014/main" id="{00000000-0008-0000-0500-0000D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771" name="Text Box 19">
          <a:extLst>
            <a:ext uri="{FF2B5EF4-FFF2-40B4-BE49-F238E27FC236}">
              <a16:creationId xmlns="" xmlns:a16="http://schemas.microsoft.com/office/drawing/2014/main" id="{00000000-0008-0000-0500-0000D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772" name="Text Box 16">
          <a:extLst>
            <a:ext uri="{FF2B5EF4-FFF2-40B4-BE49-F238E27FC236}">
              <a16:creationId xmlns="" xmlns:a16="http://schemas.microsoft.com/office/drawing/2014/main" id="{00000000-0008-0000-0500-0000D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54</xdr:row>
      <xdr:rowOff>170392</xdr:rowOff>
    </xdr:from>
    <xdr:ext cx="95250" cy="213632"/>
    <xdr:sp macro="" textlink="">
      <xdr:nvSpPr>
        <xdr:cNvPr id="2773" name="Text Box 15">
          <a:extLst>
            <a:ext uri="{FF2B5EF4-FFF2-40B4-BE49-F238E27FC236}">
              <a16:creationId xmlns="" xmlns:a16="http://schemas.microsoft.com/office/drawing/2014/main" id="{00000000-0008-0000-0500-0000D5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8496"/>
    <xdr:sp macro="" textlink="">
      <xdr:nvSpPr>
        <xdr:cNvPr id="2774" name="Text Box 15">
          <a:extLst>
            <a:ext uri="{FF2B5EF4-FFF2-40B4-BE49-F238E27FC236}">
              <a16:creationId xmlns="" xmlns:a16="http://schemas.microsoft.com/office/drawing/2014/main" id="{00000000-0008-0000-0500-0000D60A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442269"/>
    <xdr:sp macro="" textlink="">
      <xdr:nvSpPr>
        <xdr:cNvPr id="2775" name="Text Box 15">
          <a:extLst>
            <a:ext uri="{FF2B5EF4-FFF2-40B4-BE49-F238E27FC236}">
              <a16:creationId xmlns="" xmlns:a16="http://schemas.microsoft.com/office/drawing/2014/main" id="{00000000-0008-0000-0500-0000D7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2777" name="Text Box 15">
          <a:extLst>
            <a:ext uri="{FF2B5EF4-FFF2-40B4-BE49-F238E27FC236}">
              <a16:creationId xmlns="" xmlns:a16="http://schemas.microsoft.com/office/drawing/2014/main" id="{00000000-0008-0000-0500-0000D9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4331"/>
    <xdr:sp macro="" textlink="">
      <xdr:nvSpPr>
        <xdr:cNvPr id="2778" name="Text Box 15">
          <a:extLst>
            <a:ext uri="{FF2B5EF4-FFF2-40B4-BE49-F238E27FC236}">
              <a16:creationId xmlns="" xmlns:a16="http://schemas.microsoft.com/office/drawing/2014/main" id="{00000000-0008-0000-0500-0000DA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54</xdr:row>
      <xdr:rowOff>170392</xdr:rowOff>
    </xdr:from>
    <xdr:ext cx="95250" cy="213632"/>
    <xdr:sp macro="" textlink="">
      <xdr:nvSpPr>
        <xdr:cNvPr id="2779" name="Text Box 15">
          <a:extLst>
            <a:ext uri="{FF2B5EF4-FFF2-40B4-BE49-F238E27FC236}">
              <a16:creationId xmlns="" xmlns:a16="http://schemas.microsoft.com/office/drawing/2014/main" id="{00000000-0008-0000-0500-0000DB0A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80" name="Text Box 16">
          <a:extLst>
            <a:ext uri="{FF2B5EF4-FFF2-40B4-BE49-F238E27FC236}">
              <a16:creationId xmlns="" xmlns:a16="http://schemas.microsoft.com/office/drawing/2014/main" id="{00000000-0008-0000-0500-0000D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81" name="Text Box 17">
          <a:extLst>
            <a:ext uri="{FF2B5EF4-FFF2-40B4-BE49-F238E27FC236}">
              <a16:creationId xmlns="" xmlns:a16="http://schemas.microsoft.com/office/drawing/2014/main" id="{00000000-0008-0000-0500-0000D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82" name="Text Box 18">
          <a:extLst>
            <a:ext uri="{FF2B5EF4-FFF2-40B4-BE49-F238E27FC236}">
              <a16:creationId xmlns="" xmlns:a16="http://schemas.microsoft.com/office/drawing/2014/main" id="{00000000-0008-0000-0500-0000D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83" name="Text Box 19">
          <a:extLst>
            <a:ext uri="{FF2B5EF4-FFF2-40B4-BE49-F238E27FC236}">
              <a16:creationId xmlns="" xmlns:a16="http://schemas.microsoft.com/office/drawing/2014/main" id="{00000000-0008-0000-0500-0000D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84" name="Text Box 16">
          <a:extLst>
            <a:ext uri="{FF2B5EF4-FFF2-40B4-BE49-F238E27FC236}">
              <a16:creationId xmlns="" xmlns:a16="http://schemas.microsoft.com/office/drawing/2014/main" id="{00000000-0008-0000-0500-0000E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85" name="Text Box 17">
          <a:extLst>
            <a:ext uri="{FF2B5EF4-FFF2-40B4-BE49-F238E27FC236}">
              <a16:creationId xmlns="" xmlns:a16="http://schemas.microsoft.com/office/drawing/2014/main" id="{00000000-0008-0000-0500-0000E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86" name="Text Box 18">
          <a:extLst>
            <a:ext uri="{FF2B5EF4-FFF2-40B4-BE49-F238E27FC236}">
              <a16:creationId xmlns="" xmlns:a16="http://schemas.microsoft.com/office/drawing/2014/main" id="{00000000-0008-0000-0500-0000E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87" name="Text Box 19">
          <a:extLst>
            <a:ext uri="{FF2B5EF4-FFF2-40B4-BE49-F238E27FC236}">
              <a16:creationId xmlns="" xmlns:a16="http://schemas.microsoft.com/office/drawing/2014/main" id="{00000000-0008-0000-0500-0000E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788" name="Text Box 16">
          <a:extLst>
            <a:ext uri="{FF2B5EF4-FFF2-40B4-BE49-F238E27FC236}">
              <a16:creationId xmlns="" xmlns:a16="http://schemas.microsoft.com/office/drawing/2014/main" id="{00000000-0008-0000-0500-0000E4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789" name="Text Box 17">
          <a:extLst>
            <a:ext uri="{FF2B5EF4-FFF2-40B4-BE49-F238E27FC236}">
              <a16:creationId xmlns="" xmlns:a16="http://schemas.microsoft.com/office/drawing/2014/main" id="{00000000-0008-0000-0500-0000E5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790" name="Text Box 18">
          <a:extLst>
            <a:ext uri="{FF2B5EF4-FFF2-40B4-BE49-F238E27FC236}">
              <a16:creationId xmlns="" xmlns:a16="http://schemas.microsoft.com/office/drawing/2014/main" id="{00000000-0008-0000-0500-0000E6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791" name="Text Box 19">
          <a:extLst>
            <a:ext uri="{FF2B5EF4-FFF2-40B4-BE49-F238E27FC236}">
              <a16:creationId xmlns="" xmlns:a16="http://schemas.microsoft.com/office/drawing/2014/main" id="{00000000-0008-0000-0500-0000E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014"/>
    <xdr:sp macro="" textlink="">
      <xdr:nvSpPr>
        <xdr:cNvPr id="2792" name="Text Box 15">
          <a:extLst>
            <a:ext uri="{FF2B5EF4-FFF2-40B4-BE49-F238E27FC236}">
              <a16:creationId xmlns="" xmlns:a16="http://schemas.microsoft.com/office/drawing/2014/main" id="{00000000-0008-0000-0500-0000E8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93" name="Text Box 16">
          <a:extLst>
            <a:ext uri="{FF2B5EF4-FFF2-40B4-BE49-F238E27FC236}">
              <a16:creationId xmlns="" xmlns:a16="http://schemas.microsoft.com/office/drawing/2014/main" id="{00000000-0008-0000-0500-0000E9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94" name="Text Box 17">
          <a:extLst>
            <a:ext uri="{FF2B5EF4-FFF2-40B4-BE49-F238E27FC236}">
              <a16:creationId xmlns="" xmlns:a16="http://schemas.microsoft.com/office/drawing/2014/main" id="{00000000-0008-0000-0500-0000E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95" name="Text Box 18">
          <a:extLst>
            <a:ext uri="{FF2B5EF4-FFF2-40B4-BE49-F238E27FC236}">
              <a16:creationId xmlns="" xmlns:a16="http://schemas.microsoft.com/office/drawing/2014/main" id="{00000000-0008-0000-0500-0000E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96" name="Text Box 19">
          <a:extLst>
            <a:ext uri="{FF2B5EF4-FFF2-40B4-BE49-F238E27FC236}">
              <a16:creationId xmlns="" xmlns:a16="http://schemas.microsoft.com/office/drawing/2014/main" id="{00000000-0008-0000-0500-0000E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97" name="Text Box 16">
          <a:extLst>
            <a:ext uri="{FF2B5EF4-FFF2-40B4-BE49-F238E27FC236}">
              <a16:creationId xmlns="" xmlns:a16="http://schemas.microsoft.com/office/drawing/2014/main" id="{00000000-0008-0000-0500-0000ED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98" name="Text Box 17">
          <a:extLst>
            <a:ext uri="{FF2B5EF4-FFF2-40B4-BE49-F238E27FC236}">
              <a16:creationId xmlns="" xmlns:a16="http://schemas.microsoft.com/office/drawing/2014/main" id="{00000000-0008-0000-0500-0000E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99" name="Text Box 18">
          <a:extLst>
            <a:ext uri="{FF2B5EF4-FFF2-40B4-BE49-F238E27FC236}">
              <a16:creationId xmlns="" xmlns:a16="http://schemas.microsoft.com/office/drawing/2014/main" id="{00000000-0008-0000-0500-0000E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800" name="Text Box 16">
          <a:extLst>
            <a:ext uri="{FF2B5EF4-FFF2-40B4-BE49-F238E27FC236}">
              <a16:creationId xmlns="" xmlns:a16="http://schemas.microsoft.com/office/drawing/2014/main" id="{00000000-0008-0000-0500-0000F0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801" name="Text Box 17">
          <a:extLst>
            <a:ext uri="{FF2B5EF4-FFF2-40B4-BE49-F238E27FC236}">
              <a16:creationId xmlns="" xmlns:a16="http://schemas.microsoft.com/office/drawing/2014/main" id="{00000000-0008-0000-0500-0000F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802" name="Text Box 18">
          <a:extLst>
            <a:ext uri="{FF2B5EF4-FFF2-40B4-BE49-F238E27FC236}">
              <a16:creationId xmlns="" xmlns:a16="http://schemas.microsoft.com/office/drawing/2014/main" id="{00000000-0008-0000-0500-0000F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803" name="Text Box 19">
          <a:extLst>
            <a:ext uri="{FF2B5EF4-FFF2-40B4-BE49-F238E27FC236}">
              <a16:creationId xmlns="" xmlns:a16="http://schemas.microsoft.com/office/drawing/2014/main" id="{00000000-0008-0000-0500-0000F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804" name="Text Box 16">
          <a:extLst>
            <a:ext uri="{FF2B5EF4-FFF2-40B4-BE49-F238E27FC236}">
              <a16:creationId xmlns="" xmlns:a16="http://schemas.microsoft.com/office/drawing/2014/main" id="{00000000-0008-0000-0500-0000F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805" name="Text Box 17">
          <a:extLst>
            <a:ext uri="{FF2B5EF4-FFF2-40B4-BE49-F238E27FC236}">
              <a16:creationId xmlns="" xmlns:a16="http://schemas.microsoft.com/office/drawing/2014/main" id="{00000000-0008-0000-0500-0000F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806" name="Text Box 18">
          <a:extLst>
            <a:ext uri="{FF2B5EF4-FFF2-40B4-BE49-F238E27FC236}">
              <a16:creationId xmlns="" xmlns:a16="http://schemas.microsoft.com/office/drawing/2014/main" id="{00000000-0008-0000-0500-0000F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807" name="Text Box 19">
          <a:extLst>
            <a:ext uri="{FF2B5EF4-FFF2-40B4-BE49-F238E27FC236}">
              <a16:creationId xmlns="" xmlns:a16="http://schemas.microsoft.com/office/drawing/2014/main" id="{00000000-0008-0000-0500-0000F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56743"/>
    <xdr:sp macro="" textlink="">
      <xdr:nvSpPr>
        <xdr:cNvPr id="2808" name="Text Box 15">
          <a:extLst>
            <a:ext uri="{FF2B5EF4-FFF2-40B4-BE49-F238E27FC236}">
              <a16:creationId xmlns="" xmlns:a16="http://schemas.microsoft.com/office/drawing/2014/main" id="{00000000-0008-0000-0500-0000F80A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442269"/>
    <xdr:sp macro="" textlink="">
      <xdr:nvSpPr>
        <xdr:cNvPr id="2809" name="Text Box 15">
          <a:extLst>
            <a:ext uri="{FF2B5EF4-FFF2-40B4-BE49-F238E27FC236}">
              <a16:creationId xmlns="" xmlns:a16="http://schemas.microsoft.com/office/drawing/2014/main" id="{00000000-0008-0000-0500-0000F9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2811" name="Text Box 15">
          <a:extLst>
            <a:ext uri="{FF2B5EF4-FFF2-40B4-BE49-F238E27FC236}">
              <a16:creationId xmlns="" xmlns:a16="http://schemas.microsoft.com/office/drawing/2014/main" id="{00000000-0008-0000-0500-0000FB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4331"/>
    <xdr:sp macro="" textlink="">
      <xdr:nvSpPr>
        <xdr:cNvPr id="2812" name="Text Box 15">
          <a:extLst>
            <a:ext uri="{FF2B5EF4-FFF2-40B4-BE49-F238E27FC236}">
              <a16:creationId xmlns="" xmlns:a16="http://schemas.microsoft.com/office/drawing/2014/main" id="{00000000-0008-0000-0500-0000FC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213632"/>
    <xdr:sp macro="" textlink="">
      <xdr:nvSpPr>
        <xdr:cNvPr id="2813" name="Text Box 15">
          <a:extLst>
            <a:ext uri="{FF2B5EF4-FFF2-40B4-BE49-F238E27FC236}">
              <a16:creationId xmlns="" xmlns:a16="http://schemas.microsoft.com/office/drawing/2014/main" id="{00000000-0008-0000-0500-0000FD0A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814" name="Text Box 16">
          <a:extLst>
            <a:ext uri="{FF2B5EF4-FFF2-40B4-BE49-F238E27FC236}">
              <a16:creationId xmlns="" xmlns:a16="http://schemas.microsoft.com/office/drawing/2014/main" id="{00000000-0008-0000-0500-0000F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815" name="Text Box 17">
          <a:extLst>
            <a:ext uri="{FF2B5EF4-FFF2-40B4-BE49-F238E27FC236}">
              <a16:creationId xmlns="" xmlns:a16="http://schemas.microsoft.com/office/drawing/2014/main" id="{00000000-0008-0000-0500-0000F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816" name="Text Box 18">
          <a:extLst>
            <a:ext uri="{FF2B5EF4-FFF2-40B4-BE49-F238E27FC236}">
              <a16:creationId xmlns="" xmlns:a16="http://schemas.microsoft.com/office/drawing/2014/main" id="{00000000-0008-0000-0500-000000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817" name="Text Box 19">
          <a:extLst>
            <a:ext uri="{FF2B5EF4-FFF2-40B4-BE49-F238E27FC236}">
              <a16:creationId xmlns="" xmlns:a16="http://schemas.microsoft.com/office/drawing/2014/main" id="{00000000-0008-0000-0500-000001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818" name="Text Box 16">
          <a:extLst>
            <a:ext uri="{FF2B5EF4-FFF2-40B4-BE49-F238E27FC236}">
              <a16:creationId xmlns="" xmlns:a16="http://schemas.microsoft.com/office/drawing/2014/main" id="{00000000-0008-0000-0500-00000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819" name="Text Box 17">
          <a:extLst>
            <a:ext uri="{FF2B5EF4-FFF2-40B4-BE49-F238E27FC236}">
              <a16:creationId xmlns="" xmlns:a16="http://schemas.microsoft.com/office/drawing/2014/main" id="{00000000-0008-0000-0500-000003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820" name="Text Box 18">
          <a:extLst>
            <a:ext uri="{FF2B5EF4-FFF2-40B4-BE49-F238E27FC236}">
              <a16:creationId xmlns="" xmlns:a16="http://schemas.microsoft.com/office/drawing/2014/main" id="{00000000-0008-0000-0500-000004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821" name="Text Box 19">
          <a:extLst>
            <a:ext uri="{FF2B5EF4-FFF2-40B4-BE49-F238E27FC236}">
              <a16:creationId xmlns="" xmlns:a16="http://schemas.microsoft.com/office/drawing/2014/main" id="{00000000-0008-0000-0500-000005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822" name="Text Box 16">
          <a:extLst>
            <a:ext uri="{FF2B5EF4-FFF2-40B4-BE49-F238E27FC236}">
              <a16:creationId xmlns="" xmlns:a16="http://schemas.microsoft.com/office/drawing/2014/main" id="{00000000-0008-0000-0500-00000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823" name="Text Box 17">
          <a:extLst>
            <a:ext uri="{FF2B5EF4-FFF2-40B4-BE49-F238E27FC236}">
              <a16:creationId xmlns="" xmlns:a16="http://schemas.microsoft.com/office/drawing/2014/main" id="{00000000-0008-0000-0500-000007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824" name="Text Box 18">
          <a:extLst>
            <a:ext uri="{FF2B5EF4-FFF2-40B4-BE49-F238E27FC236}">
              <a16:creationId xmlns="" xmlns:a16="http://schemas.microsoft.com/office/drawing/2014/main" id="{00000000-0008-0000-0500-000008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825" name="Text Box 19">
          <a:extLst>
            <a:ext uri="{FF2B5EF4-FFF2-40B4-BE49-F238E27FC236}">
              <a16:creationId xmlns="" xmlns:a16="http://schemas.microsoft.com/office/drawing/2014/main" id="{00000000-0008-0000-0500-000009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014"/>
    <xdr:sp macro="" textlink="">
      <xdr:nvSpPr>
        <xdr:cNvPr id="2826" name="Text Box 15">
          <a:extLst>
            <a:ext uri="{FF2B5EF4-FFF2-40B4-BE49-F238E27FC236}">
              <a16:creationId xmlns="" xmlns:a16="http://schemas.microsoft.com/office/drawing/2014/main" id="{00000000-0008-0000-0500-00000A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827" name="Text Box 16">
          <a:extLst>
            <a:ext uri="{FF2B5EF4-FFF2-40B4-BE49-F238E27FC236}">
              <a16:creationId xmlns="" xmlns:a16="http://schemas.microsoft.com/office/drawing/2014/main" id="{00000000-0008-0000-0500-00000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828" name="Text Box 17">
          <a:extLst>
            <a:ext uri="{FF2B5EF4-FFF2-40B4-BE49-F238E27FC236}">
              <a16:creationId xmlns="" xmlns:a16="http://schemas.microsoft.com/office/drawing/2014/main" id="{00000000-0008-0000-0500-00000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829" name="Text Box 18">
          <a:extLst>
            <a:ext uri="{FF2B5EF4-FFF2-40B4-BE49-F238E27FC236}">
              <a16:creationId xmlns="" xmlns:a16="http://schemas.microsoft.com/office/drawing/2014/main" id="{00000000-0008-0000-0500-00000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830" name="Text Box 19">
          <a:extLst>
            <a:ext uri="{FF2B5EF4-FFF2-40B4-BE49-F238E27FC236}">
              <a16:creationId xmlns="" xmlns:a16="http://schemas.microsoft.com/office/drawing/2014/main" id="{00000000-0008-0000-0500-00000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504825</xdr:rowOff>
    </xdr:from>
    <xdr:ext cx="95250" cy="442269"/>
    <xdr:sp macro="" textlink="">
      <xdr:nvSpPr>
        <xdr:cNvPr id="2831" name="Text Box 15">
          <a:extLst>
            <a:ext uri="{FF2B5EF4-FFF2-40B4-BE49-F238E27FC236}">
              <a16:creationId xmlns="" xmlns:a16="http://schemas.microsoft.com/office/drawing/2014/main" id="{00000000-0008-0000-0500-00000F0B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832" name="Text Box 16">
          <a:extLst>
            <a:ext uri="{FF2B5EF4-FFF2-40B4-BE49-F238E27FC236}">
              <a16:creationId xmlns="" xmlns:a16="http://schemas.microsoft.com/office/drawing/2014/main" id="{00000000-0008-0000-0500-00001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833" name="Text Box 17">
          <a:extLst>
            <a:ext uri="{FF2B5EF4-FFF2-40B4-BE49-F238E27FC236}">
              <a16:creationId xmlns="" xmlns:a16="http://schemas.microsoft.com/office/drawing/2014/main" id="{00000000-0008-0000-0500-00001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834" name="Text Box 18">
          <a:extLst>
            <a:ext uri="{FF2B5EF4-FFF2-40B4-BE49-F238E27FC236}">
              <a16:creationId xmlns="" xmlns:a16="http://schemas.microsoft.com/office/drawing/2014/main" id="{00000000-0008-0000-0500-00001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835" name="Text Box 16">
          <a:extLst>
            <a:ext uri="{FF2B5EF4-FFF2-40B4-BE49-F238E27FC236}">
              <a16:creationId xmlns="" xmlns:a16="http://schemas.microsoft.com/office/drawing/2014/main" id="{00000000-0008-0000-0500-00001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836" name="Text Box 17">
          <a:extLst>
            <a:ext uri="{FF2B5EF4-FFF2-40B4-BE49-F238E27FC236}">
              <a16:creationId xmlns="" xmlns:a16="http://schemas.microsoft.com/office/drawing/2014/main" id="{00000000-0008-0000-0500-00001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837" name="Text Box 18">
          <a:extLst>
            <a:ext uri="{FF2B5EF4-FFF2-40B4-BE49-F238E27FC236}">
              <a16:creationId xmlns="" xmlns:a16="http://schemas.microsoft.com/office/drawing/2014/main" id="{00000000-0008-0000-0500-00001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838" name="Text Box 19">
          <a:extLst>
            <a:ext uri="{FF2B5EF4-FFF2-40B4-BE49-F238E27FC236}">
              <a16:creationId xmlns="" xmlns:a16="http://schemas.microsoft.com/office/drawing/2014/main" id="{00000000-0008-0000-0500-00001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839" name="Text Box 16">
          <a:extLst>
            <a:ext uri="{FF2B5EF4-FFF2-40B4-BE49-F238E27FC236}">
              <a16:creationId xmlns="" xmlns:a16="http://schemas.microsoft.com/office/drawing/2014/main" id="{00000000-0008-0000-0500-000017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840" name="Text Box 17">
          <a:extLst>
            <a:ext uri="{FF2B5EF4-FFF2-40B4-BE49-F238E27FC236}">
              <a16:creationId xmlns="" xmlns:a16="http://schemas.microsoft.com/office/drawing/2014/main" id="{00000000-0008-0000-0500-000018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841" name="Text Box 18">
          <a:extLst>
            <a:ext uri="{FF2B5EF4-FFF2-40B4-BE49-F238E27FC236}">
              <a16:creationId xmlns="" xmlns:a16="http://schemas.microsoft.com/office/drawing/2014/main" id="{00000000-0008-0000-0500-000019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60</xdr:row>
      <xdr:rowOff>170392</xdr:rowOff>
    </xdr:from>
    <xdr:ext cx="95250" cy="213632"/>
    <xdr:sp macro="" textlink="">
      <xdr:nvSpPr>
        <xdr:cNvPr id="2842" name="Text Box 15">
          <a:extLst>
            <a:ext uri="{FF2B5EF4-FFF2-40B4-BE49-F238E27FC236}">
              <a16:creationId xmlns="" xmlns:a16="http://schemas.microsoft.com/office/drawing/2014/main" id="{00000000-0008-0000-0500-00001A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843" name="Text Box 16">
          <a:extLst>
            <a:ext uri="{FF2B5EF4-FFF2-40B4-BE49-F238E27FC236}">
              <a16:creationId xmlns="" xmlns:a16="http://schemas.microsoft.com/office/drawing/2014/main" id="{00000000-0008-0000-0500-00001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844" name="Text Box 17">
          <a:extLst>
            <a:ext uri="{FF2B5EF4-FFF2-40B4-BE49-F238E27FC236}">
              <a16:creationId xmlns="" xmlns:a16="http://schemas.microsoft.com/office/drawing/2014/main" id="{00000000-0008-0000-0500-00001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845" name="Text Box 18">
          <a:extLst>
            <a:ext uri="{FF2B5EF4-FFF2-40B4-BE49-F238E27FC236}">
              <a16:creationId xmlns="" xmlns:a16="http://schemas.microsoft.com/office/drawing/2014/main" id="{00000000-0008-0000-0500-00001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846" name="Text Box 19">
          <a:extLst>
            <a:ext uri="{FF2B5EF4-FFF2-40B4-BE49-F238E27FC236}">
              <a16:creationId xmlns="" xmlns:a16="http://schemas.microsoft.com/office/drawing/2014/main" id="{00000000-0008-0000-0500-00001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847" name="Text Box 16">
          <a:extLst>
            <a:ext uri="{FF2B5EF4-FFF2-40B4-BE49-F238E27FC236}">
              <a16:creationId xmlns="" xmlns:a16="http://schemas.microsoft.com/office/drawing/2014/main" id="{00000000-0008-0000-0500-00001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848" name="Text Box 17">
          <a:extLst>
            <a:ext uri="{FF2B5EF4-FFF2-40B4-BE49-F238E27FC236}">
              <a16:creationId xmlns="" xmlns:a16="http://schemas.microsoft.com/office/drawing/2014/main" id="{00000000-0008-0000-0500-00002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849" name="Text Box 18">
          <a:extLst>
            <a:ext uri="{FF2B5EF4-FFF2-40B4-BE49-F238E27FC236}">
              <a16:creationId xmlns="" xmlns:a16="http://schemas.microsoft.com/office/drawing/2014/main" id="{00000000-0008-0000-0500-00002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850" name="Text Box 19">
          <a:extLst>
            <a:ext uri="{FF2B5EF4-FFF2-40B4-BE49-F238E27FC236}">
              <a16:creationId xmlns="" xmlns:a16="http://schemas.microsoft.com/office/drawing/2014/main" id="{00000000-0008-0000-0500-00002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851" name="Text Box 16">
          <a:extLst>
            <a:ext uri="{FF2B5EF4-FFF2-40B4-BE49-F238E27FC236}">
              <a16:creationId xmlns="" xmlns:a16="http://schemas.microsoft.com/office/drawing/2014/main" id="{00000000-0008-0000-0500-000023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852" name="Text Box 17">
          <a:extLst>
            <a:ext uri="{FF2B5EF4-FFF2-40B4-BE49-F238E27FC236}">
              <a16:creationId xmlns="" xmlns:a16="http://schemas.microsoft.com/office/drawing/2014/main" id="{00000000-0008-0000-0500-000024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853" name="Text Box 18">
          <a:extLst>
            <a:ext uri="{FF2B5EF4-FFF2-40B4-BE49-F238E27FC236}">
              <a16:creationId xmlns="" xmlns:a16="http://schemas.microsoft.com/office/drawing/2014/main" id="{00000000-0008-0000-0500-000025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854" name="Text Box 19">
          <a:extLst>
            <a:ext uri="{FF2B5EF4-FFF2-40B4-BE49-F238E27FC236}">
              <a16:creationId xmlns="" xmlns:a16="http://schemas.microsoft.com/office/drawing/2014/main" id="{00000000-0008-0000-0500-000026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014"/>
    <xdr:sp macro="" textlink="">
      <xdr:nvSpPr>
        <xdr:cNvPr id="2855" name="Text Box 15">
          <a:extLst>
            <a:ext uri="{FF2B5EF4-FFF2-40B4-BE49-F238E27FC236}">
              <a16:creationId xmlns="" xmlns:a16="http://schemas.microsoft.com/office/drawing/2014/main" id="{00000000-0008-0000-0500-000027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856" name="Text Box 16">
          <a:extLst>
            <a:ext uri="{FF2B5EF4-FFF2-40B4-BE49-F238E27FC236}">
              <a16:creationId xmlns="" xmlns:a16="http://schemas.microsoft.com/office/drawing/2014/main" id="{00000000-0008-0000-0500-00002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857" name="Text Box 17">
          <a:extLst>
            <a:ext uri="{FF2B5EF4-FFF2-40B4-BE49-F238E27FC236}">
              <a16:creationId xmlns="" xmlns:a16="http://schemas.microsoft.com/office/drawing/2014/main" id="{00000000-0008-0000-0500-00002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858" name="Text Box 18">
          <a:extLst>
            <a:ext uri="{FF2B5EF4-FFF2-40B4-BE49-F238E27FC236}">
              <a16:creationId xmlns="" xmlns:a16="http://schemas.microsoft.com/office/drawing/2014/main" id="{00000000-0008-0000-0500-00002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859" name="Text Box 19">
          <a:extLst>
            <a:ext uri="{FF2B5EF4-FFF2-40B4-BE49-F238E27FC236}">
              <a16:creationId xmlns="" xmlns:a16="http://schemas.microsoft.com/office/drawing/2014/main" id="{00000000-0008-0000-0500-00002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860" name="Text Box 16">
          <a:extLst>
            <a:ext uri="{FF2B5EF4-FFF2-40B4-BE49-F238E27FC236}">
              <a16:creationId xmlns="" xmlns:a16="http://schemas.microsoft.com/office/drawing/2014/main" id="{00000000-0008-0000-0500-00002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861" name="Text Box 17">
          <a:extLst>
            <a:ext uri="{FF2B5EF4-FFF2-40B4-BE49-F238E27FC236}">
              <a16:creationId xmlns="" xmlns:a16="http://schemas.microsoft.com/office/drawing/2014/main" id="{00000000-0008-0000-0500-00002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60</xdr:row>
      <xdr:rowOff>15875</xdr:rowOff>
    </xdr:from>
    <xdr:ext cx="95250" cy="171450"/>
    <xdr:sp macro="" textlink="">
      <xdr:nvSpPr>
        <xdr:cNvPr id="2862" name="Text Box 18">
          <a:extLst>
            <a:ext uri="{FF2B5EF4-FFF2-40B4-BE49-F238E27FC236}">
              <a16:creationId xmlns="" xmlns:a16="http://schemas.microsoft.com/office/drawing/2014/main" id="{00000000-0008-0000-0500-00002E0B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863" name="Text Box 16">
          <a:extLst>
            <a:ext uri="{FF2B5EF4-FFF2-40B4-BE49-F238E27FC236}">
              <a16:creationId xmlns="" xmlns:a16="http://schemas.microsoft.com/office/drawing/2014/main" id="{00000000-0008-0000-0500-00002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864" name="Text Box 17">
          <a:extLst>
            <a:ext uri="{FF2B5EF4-FFF2-40B4-BE49-F238E27FC236}">
              <a16:creationId xmlns="" xmlns:a16="http://schemas.microsoft.com/office/drawing/2014/main" id="{00000000-0008-0000-0500-00003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865" name="Text Box 18">
          <a:extLst>
            <a:ext uri="{FF2B5EF4-FFF2-40B4-BE49-F238E27FC236}">
              <a16:creationId xmlns="" xmlns:a16="http://schemas.microsoft.com/office/drawing/2014/main" id="{00000000-0008-0000-0500-00003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866" name="Text Box 19">
          <a:extLst>
            <a:ext uri="{FF2B5EF4-FFF2-40B4-BE49-F238E27FC236}">
              <a16:creationId xmlns="" xmlns:a16="http://schemas.microsoft.com/office/drawing/2014/main" id="{00000000-0008-0000-0500-00003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867" name="Text Box 16">
          <a:extLst>
            <a:ext uri="{FF2B5EF4-FFF2-40B4-BE49-F238E27FC236}">
              <a16:creationId xmlns="" xmlns:a16="http://schemas.microsoft.com/office/drawing/2014/main" id="{00000000-0008-0000-0500-00003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60</xdr:row>
      <xdr:rowOff>170392</xdr:rowOff>
    </xdr:from>
    <xdr:ext cx="95250" cy="213632"/>
    <xdr:sp macro="" textlink="">
      <xdr:nvSpPr>
        <xdr:cNvPr id="2868" name="Text Box 15">
          <a:extLst>
            <a:ext uri="{FF2B5EF4-FFF2-40B4-BE49-F238E27FC236}">
              <a16:creationId xmlns="" xmlns:a16="http://schemas.microsoft.com/office/drawing/2014/main" id="{00000000-0008-0000-0500-000034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8496"/>
    <xdr:sp macro="" textlink="">
      <xdr:nvSpPr>
        <xdr:cNvPr id="2869" name="Text Box 15">
          <a:extLst>
            <a:ext uri="{FF2B5EF4-FFF2-40B4-BE49-F238E27FC236}">
              <a16:creationId xmlns="" xmlns:a16="http://schemas.microsoft.com/office/drawing/2014/main" id="{00000000-0008-0000-0500-0000350B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504825</xdr:rowOff>
    </xdr:from>
    <xdr:ext cx="95250" cy="442269"/>
    <xdr:sp macro="" textlink="">
      <xdr:nvSpPr>
        <xdr:cNvPr id="2870" name="Text Box 15">
          <a:extLst>
            <a:ext uri="{FF2B5EF4-FFF2-40B4-BE49-F238E27FC236}">
              <a16:creationId xmlns="" xmlns:a16="http://schemas.microsoft.com/office/drawing/2014/main" id="{00000000-0008-0000-0500-000036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2872" name="Text Box 15">
          <a:extLst>
            <a:ext uri="{FF2B5EF4-FFF2-40B4-BE49-F238E27FC236}">
              <a16:creationId xmlns="" xmlns:a16="http://schemas.microsoft.com/office/drawing/2014/main" id="{00000000-0008-0000-0500-000038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4331"/>
    <xdr:sp macro="" textlink="">
      <xdr:nvSpPr>
        <xdr:cNvPr id="2873" name="Text Box 15">
          <a:extLst>
            <a:ext uri="{FF2B5EF4-FFF2-40B4-BE49-F238E27FC236}">
              <a16:creationId xmlns="" xmlns:a16="http://schemas.microsoft.com/office/drawing/2014/main" id="{00000000-0008-0000-0500-000039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60</xdr:row>
      <xdr:rowOff>170392</xdr:rowOff>
    </xdr:from>
    <xdr:ext cx="95250" cy="213632"/>
    <xdr:sp macro="" textlink="">
      <xdr:nvSpPr>
        <xdr:cNvPr id="2874" name="Text Box 15">
          <a:extLst>
            <a:ext uri="{FF2B5EF4-FFF2-40B4-BE49-F238E27FC236}">
              <a16:creationId xmlns="" xmlns:a16="http://schemas.microsoft.com/office/drawing/2014/main" id="{00000000-0008-0000-0500-00003A0B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75" name="Text Box 16">
          <a:extLst>
            <a:ext uri="{FF2B5EF4-FFF2-40B4-BE49-F238E27FC236}">
              <a16:creationId xmlns="" xmlns:a16="http://schemas.microsoft.com/office/drawing/2014/main" id="{00000000-0008-0000-0500-00003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76" name="Text Box 17">
          <a:extLst>
            <a:ext uri="{FF2B5EF4-FFF2-40B4-BE49-F238E27FC236}">
              <a16:creationId xmlns="" xmlns:a16="http://schemas.microsoft.com/office/drawing/2014/main" id="{00000000-0008-0000-0500-00003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77" name="Text Box 18">
          <a:extLst>
            <a:ext uri="{FF2B5EF4-FFF2-40B4-BE49-F238E27FC236}">
              <a16:creationId xmlns="" xmlns:a16="http://schemas.microsoft.com/office/drawing/2014/main" id="{00000000-0008-0000-0500-00003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78" name="Text Box 19">
          <a:extLst>
            <a:ext uri="{FF2B5EF4-FFF2-40B4-BE49-F238E27FC236}">
              <a16:creationId xmlns="" xmlns:a16="http://schemas.microsoft.com/office/drawing/2014/main" id="{00000000-0008-0000-0500-00003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79" name="Text Box 16">
          <a:extLst>
            <a:ext uri="{FF2B5EF4-FFF2-40B4-BE49-F238E27FC236}">
              <a16:creationId xmlns="" xmlns:a16="http://schemas.microsoft.com/office/drawing/2014/main" id="{00000000-0008-0000-0500-00003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80" name="Text Box 17">
          <a:extLst>
            <a:ext uri="{FF2B5EF4-FFF2-40B4-BE49-F238E27FC236}">
              <a16:creationId xmlns="" xmlns:a16="http://schemas.microsoft.com/office/drawing/2014/main" id="{00000000-0008-0000-0500-00004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81" name="Text Box 18">
          <a:extLst>
            <a:ext uri="{FF2B5EF4-FFF2-40B4-BE49-F238E27FC236}">
              <a16:creationId xmlns="" xmlns:a16="http://schemas.microsoft.com/office/drawing/2014/main" id="{00000000-0008-0000-0500-00004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82" name="Text Box 19">
          <a:extLst>
            <a:ext uri="{FF2B5EF4-FFF2-40B4-BE49-F238E27FC236}">
              <a16:creationId xmlns="" xmlns:a16="http://schemas.microsoft.com/office/drawing/2014/main" id="{00000000-0008-0000-0500-00004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883" name="Text Box 16">
          <a:extLst>
            <a:ext uri="{FF2B5EF4-FFF2-40B4-BE49-F238E27FC236}">
              <a16:creationId xmlns="" xmlns:a16="http://schemas.microsoft.com/office/drawing/2014/main" id="{00000000-0008-0000-0500-000043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884" name="Text Box 17">
          <a:extLst>
            <a:ext uri="{FF2B5EF4-FFF2-40B4-BE49-F238E27FC236}">
              <a16:creationId xmlns="" xmlns:a16="http://schemas.microsoft.com/office/drawing/2014/main" id="{00000000-0008-0000-0500-000044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885" name="Text Box 18">
          <a:extLst>
            <a:ext uri="{FF2B5EF4-FFF2-40B4-BE49-F238E27FC236}">
              <a16:creationId xmlns="" xmlns:a16="http://schemas.microsoft.com/office/drawing/2014/main" id="{00000000-0008-0000-0500-00004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886" name="Text Box 19">
          <a:extLst>
            <a:ext uri="{FF2B5EF4-FFF2-40B4-BE49-F238E27FC236}">
              <a16:creationId xmlns="" xmlns:a16="http://schemas.microsoft.com/office/drawing/2014/main" id="{00000000-0008-0000-0500-00004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4014"/>
    <xdr:sp macro="" textlink="">
      <xdr:nvSpPr>
        <xdr:cNvPr id="2887" name="Text Box 15">
          <a:extLst>
            <a:ext uri="{FF2B5EF4-FFF2-40B4-BE49-F238E27FC236}">
              <a16:creationId xmlns="" xmlns:a16="http://schemas.microsoft.com/office/drawing/2014/main" id="{00000000-0008-0000-0500-000047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88" name="Text Box 16">
          <a:extLst>
            <a:ext uri="{FF2B5EF4-FFF2-40B4-BE49-F238E27FC236}">
              <a16:creationId xmlns="" xmlns:a16="http://schemas.microsoft.com/office/drawing/2014/main" id="{00000000-0008-0000-0500-00004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89" name="Text Box 17">
          <a:extLst>
            <a:ext uri="{FF2B5EF4-FFF2-40B4-BE49-F238E27FC236}">
              <a16:creationId xmlns="" xmlns:a16="http://schemas.microsoft.com/office/drawing/2014/main" id="{00000000-0008-0000-0500-00004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90" name="Text Box 18">
          <a:extLst>
            <a:ext uri="{FF2B5EF4-FFF2-40B4-BE49-F238E27FC236}">
              <a16:creationId xmlns="" xmlns:a16="http://schemas.microsoft.com/office/drawing/2014/main" id="{00000000-0008-0000-0500-00004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91" name="Text Box 19">
          <a:extLst>
            <a:ext uri="{FF2B5EF4-FFF2-40B4-BE49-F238E27FC236}">
              <a16:creationId xmlns="" xmlns:a16="http://schemas.microsoft.com/office/drawing/2014/main" id="{00000000-0008-0000-0500-00004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92" name="Text Box 16">
          <a:extLst>
            <a:ext uri="{FF2B5EF4-FFF2-40B4-BE49-F238E27FC236}">
              <a16:creationId xmlns="" xmlns:a16="http://schemas.microsoft.com/office/drawing/2014/main" id="{00000000-0008-0000-0500-00004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93" name="Text Box 17">
          <a:extLst>
            <a:ext uri="{FF2B5EF4-FFF2-40B4-BE49-F238E27FC236}">
              <a16:creationId xmlns="" xmlns:a16="http://schemas.microsoft.com/office/drawing/2014/main" id="{00000000-0008-0000-0500-00004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94" name="Text Box 18">
          <a:extLst>
            <a:ext uri="{FF2B5EF4-FFF2-40B4-BE49-F238E27FC236}">
              <a16:creationId xmlns="" xmlns:a16="http://schemas.microsoft.com/office/drawing/2014/main" id="{00000000-0008-0000-0500-00004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95" name="Text Box 16">
          <a:extLst>
            <a:ext uri="{FF2B5EF4-FFF2-40B4-BE49-F238E27FC236}">
              <a16:creationId xmlns="" xmlns:a16="http://schemas.microsoft.com/office/drawing/2014/main" id="{00000000-0008-0000-0500-00004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96" name="Text Box 17">
          <a:extLst>
            <a:ext uri="{FF2B5EF4-FFF2-40B4-BE49-F238E27FC236}">
              <a16:creationId xmlns="" xmlns:a16="http://schemas.microsoft.com/office/drawing/2014/main" id="{00000000-0008-0000-0500-00005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97" name="Text Box 18">
          <a:extLst>
            <a:ext uri="{FF2B5EF4-FFF2-40B4-BE49-F238E27FC236}">
              <a16:creationId xmlns="" xmlns:a16="http://schemas.microsoft.com/office/drawing/2014/main" id="{00000000-0008-0000-0500-00005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98" name="Text Box 19">
          <a:extLst>
            <a:ext uri="{FF2B5EF4-FFF2-40B4-BE49-F238E27FC236}">
              <a16:creationId xmlns="" xmlns:a16="http://schemas.microsoft.com/office/drawing/2014/main" id="{00000000-0008-0000-0500-00005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99" name="Text Box 16">
          <a:extLst>
            <a:ext uri="{FF2B5EF4-FFF2-40B4-BE49-F238E27FC236}">
              <a16:creationId xmlns="" xmlns:a16="http://schemas.microsoft.com/office/drawing/2014/main" id="{00000000-0008-0000-0500-00005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900" name="Text Box 17">
          <a:extLst>
            <a:ext uri="{FF2B5EF4-FFF2-40B4-BE49-F238E27FC236}">
              <a16:creationId xmlns="" xmlns:a16="http://schemas.microsoft.com/office/drawing/2014/main" id="{00000000-0008-0000-0500-00005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901" name="Text Box 18">
          <a:extLst>
            <a:ext uri="{FF2B5EF4-FFF2-40B4-BE49-F238E27FC236}">
              <a16:creationId xmlns="" xmlns:a16="http://schemas.microsoft.com/office/drawing/2014/main" id="{00000000-0008-0000-0500-00005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902" name="Text Box 19">
          <a:extLst>
            <a:ext uri="{FF2B5EF4-FFF2-40B4-BE49-F238E27FC236}">
              <a16:creationId xmlns="" xmlns:a16="http://schemas.microsoft.com/office/drawing/2014/main" id="{00000000-0008-0000-0500-00005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56743"/>
    <xdr:sp macro="" textlink="">
      <xdr:nvSpPr>
        <xdr:cNvPr id="2903" name="Text Box 15">
          <a:extLst>
            <a:ext uri="{FF2B5EF4-FFF2-40B4-BE49-F238E27FC236}">
              <a16:creationId xmlns="" xmlns:a16="http://schemas.microsoft.com/office/drawing/2014/main" id="{00000000-0008-0000-0500-0000570B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504825</xdr:rowOff>
    </xdr:from>
    <xdr:ext cx="95250" cy="442269"/>
    <xdr:sp macro="" textlink="">
      <xdr:nvSpPr>
        <xdr:cNvPr id="2904" name="Text Box 15">
          <a:extLst>
            <a:ext uri="{FF2B5EF4-FFF2-40B4-BE49-F238E27FC236}">
              <a16:creationId xmlns="" xmlns:a16="http://schemas.microsoft.com/office/drawing/2014/main" id="{00000000-0008-0000-0500-000058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2906" name="Text Box 15">
          <a:extLst>
            <a:ext uri="{FF2B5EF4-FFF2-40B4-BE49-F238E27FC236}">
              <a16:creationId xmlns="" xmlns:a16="http://schemas.microsoft.com/office/drawing/2014/main" id="{00000000-0008-0000-0500-00005A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4331"/>
    <xdr:sp macro="" textlink="">
      <xdr:nvSpPr>
        <xdr:cNvPr id="2907" name="Text Box 15">
          <a:extLst>
            <a:ext uri="{FF2B5EF4-FFF2-40B4-BE49-F238E27FC236}">
              <a16:creationId xmlns="" xmlns:a16="http://schemas.microsoft.com/office/drawing/2014/main" id="{00000000-0008-0000-0500-00005B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504825</xdr:rowOff>
    </xdr:from>
    <xdr:ext cx="95250" cy="213632"/>
    <xdr:sp macro="" textlink="">
      <xdr:nvSpPr>
        <xdr:cNvPr id="2908" name="Text Box 15">
          <a:extLst>
            <a:ext uri="{FF2B5EF4-FFF2-40B4-BE49-F238E27FC236}">
              <a16:creationId xmlns="" xmlns:a16="http://schemas.microsoft.com/office/drawing/2014/main" id="{00000000-0008-0000-0500-00005C0B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909" name="Text Box 16">
          <a:extLst>
            <a:ext uri="{FF2B5EF4-FFF2-40B4-BE49-F238E27FC236}">
              <a16:creationId xmlns="" xmlns:a16="http://schemas.microsoft.com/office/drawing/2014/main" id="{00000000-0008-0000-0500-00005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910" name="Text Box 17">
          <a:extLst>
            <a:ext uri="{FF2B5EF4-FFF2-40B4-BE49-F238E27FC236}">
              <a16:creationId xmlns="" xmlns:a16="http://schemas.microsoft.com/office/drawing/2014/main" id="{00000000-0008-0000-0500-00005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911" name="Text Box 18">
          <a:extLst>
            <a:ext uri="{FF2B5EF4-FFF2-40B4-BE49-F238E27FC236}">
              <a16:creationId xmlns="" xmlns:a16="http://schemas.microsoft.com/office/drawing/2014/main" id="{00000000-0008-0000-0500-00005F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912" name="Text Box 19">
          <a:extLst>
            <a:ext uri="{FF2B5EF4-FFF2-40B4-BE49-F238E27FC236}">
              <a16:creationId xmlns="" xmlns:a16="http://schemas.microsoft.com/office/drawing/2014/main" id="{00000000-0008-0000-0500-000060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913" name="Text Box 16">
          <a:extLst>
            <a:ext uri="{FF2B5EF4-FFF2-40B4-BE49-F238E27FC236}">
              <a16:creationId xmlns="" xmlns:a16="http://schemas.microsoft.com/office/drawing/2014/main" id="{00000000-0008-0000-0500-00006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914" name="Text Box 17">
          <a:extLst>
            <a:ext uri="{FF2B5EF4-FFF2-40B4-BE49-F238E27FC236}">
              <a16:creationId xmlns="" xmlns:a16="http://schemas.microsoft.com/office/drawing/2014/main" id="{00000000-0008-0000-0500-00006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915" name="Text Box 18">
          <a:extLst>
            <a:ext uri="{FF2B5EF4-FFF2-40B4-BE49-F238E27FC236}">
              <a16:creationId xmlns="" xmlns:a16="http://schemas.microsoft.com/office/drawing/2014/main" id="{00000000-0008-0000-0500-000063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916" name="Text Box 19">
          <a:extLst>
            <a:ext uri="{FF2B5EF4-FFF2-40B4-BE49-F238E27FC236}">
              <a16:creationId xmlns="" xmlns:a16="http://schemas.microsoft.com/office/drawing/2014/main" id="{00000000-0008-0000-0500-000064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917" name="Text Box 16">
          <a:extLst>
            <a:ext uri="{FF2B5EF4-FFF2-40B4-BE49-F238E27FC236}">
              <a16:creationId xmlns="" xmlns:a16="http://schemas.microsoft.com/office/drawing/2014/main" id="{00000000-0008-0000-0500-00006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918" name="Text Box 17">
          <a:extLst>
            <a:ext uri="{FF2B5EF4-FFF2-40B4-BE49-F238E27FC236}">
              <a16:creationId xmlns="" xmlns:a16="http://schemas.microsoft.com/office/drawing/2014/main" id="{00000000-0008-0000-0500-00006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919" name="Text Box 18">
          <a:extLst>
            <a:ext uri="{FF2B5EF4-FFF2-40B4-BE49-F238E27FC236}">
              <a16:creationId xmlns="" xmlns:a16="http://schemas.microsoft.com/office/drawing/2014/main" id="{00000000-0008-0000-0500-000067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920" name="Text Box 19">
          <a:extLst>
            <a:ext uri="{FF2B5EF4-FFF2-40B4-BE49-F238E27FC236}">
              <a16:creationId xmlns="" xmlns:a16="http://schemas.microsoft.com/office/drawing/2014/main" id="{00000000-0008-0000-0500-000068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4014"/>
    <xdr:sp macro="" textlink="">
      <xdr:nvSpPr>
        <xdr:cNvPr id="2921" name="Text Box 15">
          <a:extLst>
            <a:ext uri="{FF2B5EF4-FFF2-40B4-BE49-F238E27FC236}">
              <a16:creationId xmlns="" xmlns:a16="http://schemas.microsoft.com/office/drawing/2014/main" id="{00000000-0008-0000-0500-000069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922" name="Text Box 16">
          <a:extLst>
            <a:ext uri="{FF2B5EF4-FFF2-40B4-BE49-F238E27FC236}">
              <a16:creationId xmlns="" xmlns:a16="http://schemas.microsoft.com/office/drawing/2014/main" id="{00000000-0008-0000-0500-00006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923" name="Text Box 17">
          <a:extLst>
            <a:ext uri="{FF2B5EF4-FFF2-40B4-BE49-F238E27FC236}">
              <a16:creationId xmlns="" xmlns:a16="http://schemas.microsoft.com/office/drawing/2014/main" id="{00000000-0008-0000-0500-00006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924" name="Text Box 18">
          <a:extLst>
            <a:ext uri="{FF2B5EF4-FFF2-40B4-BE49-F238E27FC236}">
              <a16:creationId xmlns="" xmlns:a16="http://schemas.microsoft.com/office/drawing/2014/main" id="{00000000-0008-0000-0500-00006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925" name="Text Box 19">
          <a:extLst>
            <a:ext uri="{FF2B5EF4-FFF2-40B4-BE49-F238E27FC236}">
              <a16:creationId xmlns="" xmlns:a16="http://schemas.microsoft.com/office/drawing/2014/main" id="{00000000-0008-0000-0500-00006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64</xdr:row>
      <xdr:rowOff>504825</xdr:rowOff>
    </xdr:from>
    <xdr:ext cx="95250" cy="442269"/>
    <xdr:sp macro="" textlink="">
      <xdr:nvSpPr>
        <xdr:cNvPr id="2926" name="Text Box 15">
          <a:extLst>
            <a:ext uri="{FF2B5EF4-FFF2-40B4-BE49-F238E27FC236}">
              <a16:creationId xmlns="" xmlns:a16="http://schemas.microsoft.com/office/drawing/2014/main" id="{00000000-0008-0000-0500-00006E0B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927" name="Text Box 16">
          <a:extLst>
            <a:ext uri="{FF2B5EF4-FFF2-40B4-BE49-F238E27FC236}">
              <a16:creationId xmlns="" xmlns:a16="http://schemas.microsoft.com/office/drawing/2014/main" id="{00000000-0008-0000-0500-00006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928" name="Text Box 17">
          <a:extLst>
            <a:ext uri="{FF2B5EF4-FFF2-40B4-BE49-F238E27FC236}">
              <a16:creationId xmlns="" xmlns:a16="http://schemas.microsoft.com/office/drawing/2014/main" id="{00000000-0008-0000-0500-00007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929" name="Text Box 18">
          <a:extLst>
            <a:ext uri="{FF2B5EF4-FFF2-40B4-BE49-F238E27FC236}">
              <a16:creationId xmlns="" xmlns:a16="http://schemas.microsoft.com/office/drawing/2014/main" id="{00000000-0008-0000-0500-00007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930" name="Text Box 16">
          <a:extLst>
            <a:ext uri="{FF2B5EF4-FFF2-40B4-BE49-F238E27FC236}">
              <a16:creationId xmlns="" xmlns:a16="http://schemas.microsoft.com/office/drawing/2014/main" id="{00000000-0008-0000-0500-00007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931" name="Text Box 17">
          <a:extLst>
            <a:ext uri="{FF2B5EF4-FFF2-40B4-BE49-F238E27FC236}">
              <a16:creationId xmlns="" xmlns:a16="http://schemas.microsoft.com/office/drawing/2014/main" id="{00000000-0008-0000-0500-00007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932" name="Text Box 18">
          <a:extLst>
            <a:ext uri="{FF2B5EF4-FFF2-40B4-BE49-F238E27FC236}">
              <a16:creationId xmlns="" xmlns:a16="http://schemas.microsoft.com/office/drawing/2014/main" id="{00000000-0008-0000-0500-00007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933" name="Text Box 19">
          <a:extLst>
            <a:ext uri="{FF2B5EF4-FFF2-40B4-BE49-F238E27FC236}">
              <a16:creationId xmlns="" xmlns:a16="http://schemas.microsoft.com/office/drawing/2014/main" id="{00000000-0008-0000-0500-00007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934" name="Text Box 16">
          <a:extLst>
            <a:ext uri="{FF2B5EF4-FFF2-40B4-BE49-F238E27FC236}">
              <a16:creationId xmlns="" xmlns:a16="http://schemas.microsoft.com/office/drawing/2014/main" id="{00000000-0008-0000-0500-00007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935" name="Text Box 17">
          <a:extLst>
            <a:ext uri="{FF2B5EF4-FFF2-40B4-BE49-F238E27FC236}">
              <a16:creationId xmlns="" xmlns:a16="http://schemas.microsoft.com/office/drawing/2014/main" id="{00000000-0008-0000-0500-000077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936" name="Text Box 18">
          <a:extLst>
            <a:ext uri="{FF2B5EF4-FFF2-40B4-BE49-F238E27FC236}">
              <a16:creationId xmlns="" xmlns:a16="http://schemas.microsoft.com/office/drawing/2014/main" id="{00000000-0008-0000-0500-000078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66</xdr:row>
      <xdr:rowOff>170392</xdr:rowOff>
    </xdr:from>
    <xdr:ext cx="95250" cy="213632"/>
    <xdr:sp macro="" textlink="">
      <xdr:nvSpPr>
        <xdr:cNvPr id="2937" name="Text Box 15">
          <a:extLst>
            <a:ext uri="{FF2B5EF4-FFF2-40B4-BE49-F238E27FC236}">
              <a16:creationId xmlns="" xmlns:a16="http://schemas.microsoft.com/office/drawing/2014/main" id="{00000000-0008-0000-0500-000079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938" name="Text Box 16">
          <a:extLst>
            <a:ext uri="{FF2B5EF4-FFF2-40B4-BE49-F238E27FC236}">
              <a16:creationId xmlns="" xmlns:a16="http://schemas.microsoft.com/office/drawing/2014/main" id="{00000000-0008-0000-0500-00007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939" name="Text Box 17">
          <a:extLst>
            <a:ext uri="{FF2B5EF4-FFF2-40B4-BE49-F238E27FC236}">
              <a16:creationId xmlns="" xmlns:a16="http://schemas.microsoft.com/office/drawing/2014/main" id="{00000000-0008-0000-0500-00007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940" name="Text Box 18">
          <a:extLst>
            <a:ext uri="{FF2B5EF4-FFF2-40B4-BE49-F238E27FC236}">
              <a16:creationId xmlns="" xmlns:a16="http://schemas.microsoft.com/office/drawing/2014/main" id="{00000000-0008-0000-0500-00007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941" name="Text Box 19">
          <a:extLst>
            <a:ext uri="{FF2B5EF4-FFF2-40B4-BE49-F238E27FC236}">
              <a16:creationId xmlns="" xmlns:a16="http://schemas.microsoft.com/office/drawing/2014/main" id="{00000000-0008-0000-0500-00007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942" name="Text Box 16">
          <a:extLst>
            <a:ext uri="{FF2B5EF4-FFF2-40B4-BE49-F238E27FC236}">
              <a16:creationId xmlns="" xmlns:a16="http://schemas.microsoft.com/office/drawing/2014/main" id="{00000000-0008-0000-0500-00007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943" name="Text Box 17">
          <a:extLst>
            <a:ext uri="{FF2B5EF4-FFF2-40B4-BE49-F238E27FC236}">
              <a16:creationId xmlns="" xmlns:a16="http://schemas.microsoft.com/office/drawing/2014/main" id="{00000000-0008-0000-0500-00007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944" name="Text Box 18">
          <a:extLst>
            <a:ext uri="{FF2B5EF4-FFF2-40B4-BE49-F238E27FC236}">
              <a16:creationId xmlns="" xmlns:a16="http://schemas.microsoft.com/office/drawing/2014/main" id="{00000000-0008-0000-0500-00008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945" name="Text Box 19">
          <a:extLst>
            <a:ext uri="{FF2B5EF4-FFF2-40B4-BE49-F238E27FC236}">
              <a16:creationId xmlns="" xmlns:a16="http://schemas.microsoft.com/office/drawing/2014/main" id="{00000000-0008-0000-0500-00008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946" name="Text Box 16">
          <a:extLst>
            <a:ext uri="{FF2B5EF4-FFF2-40B4-BE49-F238E27FC236}">
              <a16:creationId xmlns="" xmlns:a16="http://schemas.microsoft.com/office/drawing/2014/main" id="{00000000-0008-0000-0500-000082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947" name="Text Box 17">
          <a:extLst>
            <a:ext uri="{FF2B5EF4-FFF2-40B4-BE49-F238E27FC236}">
              <a16:creationId xmlns="" xmlns:a16="http://schemas.microsoft.com/office/drawing/2014/main" id="{00000000-0008-0000-0500-000083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948" name="Text Box 18">
          <a:extLst>
            <a:ext uri="{FF2B5EF4-FFF2-40B4-BE49-F238E27FC236}">
              <a16:creationId xmlns="" xmlns:a16="http://schemas.microsoft.com/office/drawing/2014/main" id="{00000000-0008-0000-0500-000084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949" name="Text Box 19">
          <a:extLst>
            <a:ext uri="{FF2B5EF4-FFF2-40B4-BE49-F238E27FC236}">
              <a16:creationId xmlns="" xmlns:a16="http://schemas.microsoft.com/office/drawing/2014/main" id="{00000000-0008-0000-0500-000085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4014"/>
    <xdr:sp macro="" textlink="">
      <xdr:nvSpPr>
        <xdr:cNvPr id="2950" name="Text Box 15">
          <a:extLst>
            <a:ext uri="{FF2B5EF4-FFF2-40B4-BE49-F238E27FC236}">
              <a16:creationId xmlns="" xmlns:a16="http://schemas.microsoft.com/office/drawing/2014/main" id="{00000000-0008-0000-0500-000086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951" name="Text Box 16">
          <a:extLst>
            <a:ext uri="{FF2B5EF4-FFF2-40B4-BE49-F238E27FC236}">
              <a16:creationId xmlns="" xmlns:a16="http://schemas.microsoft.com/office/drawing/2014/main" id="{00000000-0008-0000-0500-000087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952" name="Text Box 17">
          <a:extLst>
            <a:ext uri="{FF2B5EF4-FFF2-40B4-BE49-F238E27FC236}">
              <a16:creationId xmlns="" xmlns:a16="http://schemas.microsoft.com/office/drawing/2014/main" id="{00000000-0008-0000-0500-00008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953" name="Text Box 18">
          <a:extLst>
            <a:ext uri="{FF2B5EF4-FFF2-40B4-BE49-F238E27FC236}">
              <a16:creationId xmlns="" xmlns:a16="http://schemas.microsoft.com/office/drawing/2014/main" id="{00000000-0008-0000-0500-00008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954" name="Text Box 19">
          <a:extLst>
            <a:ext uri="{FF2B5EF4-FFF2-40B4-BE49-F238E27FC236}">
              <a16:creationId xmlns="" xmlns:a16="http://schemas.microsoft.com/office/drawing/2014/main" id="{00000000-0008-0000-0500-00008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955" name="Text Box 16">
          <a:extLst>
            <a:ext uri="{FF2B5EF4-FFF2-40B4-BE49-F238E27FC236}">
              <a16:creationId xmlns="" xmlns:a16="http://schemas.microsoft.com/office/drawing/2014/main" id="{00000000-0008-0000-0500-00008B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956" name="Text Box 17">
          <a:extLst>
            <a:ext uri="{FF2B5EF4-FFF2-40B4-BE49-F238E27FC236}">
              <a16:creationId xmlns="" xmlns:a16="http://schemas.microsoft.com/office/drawing/2014/main" id="{00000000-0008-0000-0500-00008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66</xdr:row>
      <xdr:rowOff>15875</xdr:rowOff>
    </xdr:from>
    <xdr:ext cx="95250" cy="171450"/>
    <xdr:sp macro="" textlink="">
      <xdr:nvSpPr>
        <xdr:cNvPr id="2957" name="Text Box 18">
          <a:extLst>
            <a:ext uri="{FF2B5EF4-FFF2-40B4-BE49-F238E27FC236}">
              <a16:creationId xmlns="" xmlns:a16="http://schemas.microsoft.com/office/drawing/2014/main" id="{00000000-0008-0000-0500-00008D0B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958" name="Text Box 16">
          <a:extLst>
            <a:ext uri="{FF2B5EF4-FFF2-40B4-BE49-F238E27FC236}">
              <a16:creationId xmlns="" xmlns:a16="http://schemas.microsoft.com/office/drawing/2014/main" id="{00000000-0008-0000-0500-00008E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959" name="Text Box 17">
          <a:extLst>
            <a:ext uri="{FF2B5EF4-FFF2-40B4-BE49-F238E27FC236}">
              <a16:creationId xmlns="" xmlns:a16="http://schemas.microsoft.com/office/drawing/2014/main" id="{00000000-0008-0000-0500-00008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960" name="Text Box 18">
          <a:extLst>
            <a:ext uri="{FF2B5EF4-FFF2-40B4-BE49-F238E27FC236}">
              <a16:creationId xmlns="" xmlns:a16="http://schemas.microsoft.com/office/drawing/2014/main" id="{00000000-0008-0000-0500-00009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961" name="Text Box 19">
          <a:extLst>
            <a:ext uri="{FF2B5EF4-FFF2-40B4-BE49-F238E27FC236}">
              <a16:creationId xmlns="" xmlns:a16="http://schemas.microsoft.com/office/drawing/2014/main" id="{00000000-0008-0000-0500-00009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962" name="Text Box 16">
          <a:extLst>
            <a:ext uri="{FF2B5EF4-FFF2-40B4-BE49-F238E27FC236}">
              <a16:creationId xmlns="" xmlns:a16="http://schemas.microsoft.com/office/drawing/2014/main" id="{00000000-0008-0000-0500-00009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66</xdr:row>
      <xdr:rowOff>170392</xdr:rowOff>
    </xdr:from>
    <xdr:ext cx="95250" cy="213632"/>
    <xdr:sp macro="" textlink="">
      <xdr:nvSpPr>
        <xdr:cNvPr id="2963" name="Text Box 15">
          <a:extLst>
            <a:ext uri="{FF2B5EF4-FFF2-40B4-BE49-F238E27FC236}">
              <a16:creationId xmlns="" xmlns:a16="http://schemas.microsoft.com/office/drawing/2014/main" id="{00000000-0008-0000-0500-000093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8496"/>
    <xdr:sp macro="" textlink="">
      <xdr:nvSpPr>
        <xdr:cNvPr id="2964" name="Text Box 15">
          <a:extLst>
            <a:ext uri="{FF2B5EF4-FFF2-40B4-BE49-F238E27FC236}">
              <a16:creationId xmlns="" xmlns:a16="http://schemas.microsoft.com/office/drawing/2014/main" id="{00000000-0008-0000-0500-0000940B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442269"/>
    <xdr:sp macro="" textlink="">
      <xdr:nvSpPr>
        <xdr:cNvPr id="2965" name="Text Box 15">
          <a:extLst>
            <a:ext uri="{FF2B5EF4-FFF2-40B4-BE49-F238E27FC236}">
              <a16:creationId xmlns="" xmlns:a16="http://schemas.microsoft.com/office/drawing/2014/main" id="{00000000-0008-0000-0500-000095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2967" name="Text Box 15">
          <a:extLst>
            <a:ext uri="{FF2B5EF4-FFF2-40B4-BE49-F238E27FC236}">
              <a16:creationId xmlns="" xmlns:a16="http://schemas.microsoft.com/office/drawing/2014/main" id="{00000000-0008-0000-0500-000097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4331"/>
    <xdr:sp macro="" textlink="">
      <xdr:nvSpPr>
        <xdr:cNvPr id="2968" name="Text Box 15">
          <a:extLst>
            <a:ext uri="{FF2B5EF4-FFF2-40B4-BE49-F238E27FC236}">
              <a16:creationId xmlns="" xmlns:a16="http://schemas.microsoft.com/office/drawing/2014/main" id="{00000000-0008-0000-0500-000098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66</xdr:row>
      <xdr:rowOff>170392</xdr:rowOff>
    </xdr:from>
    <xdr:ext cx="95250" cy="213632"/>
    <xdr:sp macro="" textlink="">
      <xdr:nvSpPr>
        <xdr:cNvPr id="2969" name="Text Box 15">
          <a:extLst>
            <a:ext uri="{FF2B5EF4-FFF2-40B4-BE49-F238E27FC236}">
              <a16:creationId xmlns="" xmlns:a16="http://schemas.microsoft.com/office/drawing/2014/main" id="{00000000-0008-0000-0500-0000990B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70" name="Text Box 16">
          <a:extLst>
            <a:ext uri="{FF2B5EF4-FFF2-40B4-BE49-F238E27FC236}">
              <a16:creationId xmlns="" xmlns:a16="http://schemas.microsoft.com/office/drawing/2014/main" id="{00000000-0008-0000-0500-00009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71" name="Text Box 17">
          <a:extLst>
            <a:ext uri="{FF2B5EF4-FFF2-40B4-BE49-F238E27FC236}">
              <a16:creationId xmlns="" xmlns:a16="http://schemas.microsoft.com/office/drawing/2014/main" id="{00000000-0008-0000-0500-00009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72" name="Text Box 18">
          <a:extLst>
            <a:ext uri="{FF2B5EF4-FFF2-40B4-BE49-F238E27FC236}">
              <a16:creationId xmlns="" xmlns:a16="http://schemas.microsoft.com/office/drawing/2014/main" id="{00000000-0008-0000-0500-00009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73" name="Text Box 19">
          <a:extLst>
            <a:ext uri="{FF2B5EF4-FFF2-40B4-BE49-F238E27FC236}">
              <a16:creationId xmlns="" xmlns:a16="http://schemas.microsoft.com/office/drawing/2014/main" id="{00000000-0008-0000-0500-00009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74" name="Text Box 16">
          <a:extLst>
            <a:ext uri="{FF2B5EF4-FFF2-40B4-BE49-F238E27FC236}">
              <a16:creationId xmlns="" xmlns:a16="http://schemas.microsoft.com/office/drawing/2014/main" id="{00000000-0008-0000-0500-00009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75" name="Text Box 17">
          <a:extLst>
            <a:ext uri="{FF2B5EF4-FFF2-40B4-BE49-F238E27FC236}">
              <a16:creationId xmlns="" xmlns:a16="http://schemas.microsoft.com/office/drawing/2014/main" id="{00000000-0008-0000-0500-00009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76" name="Text Box 18">
          <a:extLst>
            <a:ext uri="{FF2B5EF4-FFF2-40B4-BE49-F238E27FC236}">
              <a16:creationId xmlns="" xmlns:a16="http://schemas.microsoft.com/office/drawing/2014/main" id="{00000000-0008-0000-0500-0000A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77" name="Text Box 19">
          <a:extLst>
            <a:ext uri="{FF2B5EF4-FFF2-40B4-BE49-F238E27FC236}">
              <a16:creationId xmlns="" xmlns:a16="http://schemas.microsoft.com/office/drawing/2014/main" id="{00000000-0008-0000-0500-0000A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978" name="Text Box 16">
          <a:extLst>
            <a:ext uri="{FF2B5EF4-FFF2-40B4-BE49-F238E27FC236}">
              <a16:creationId xmlns="" xmlns:a16="http://schemas.microsoft.com/office/drawing/2014/main" id="{00000000-0008-0000-0500-0000A2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979" name="Text Box 17">
          <a:extLst>
            <a:ext uri="{FF2B5EF4-FFF2-40B4-BE49-F238E27FC236}">
              <a16:creationId xmlns="" xmlns:a16="http://schemas.microsoft.com/office/drawing/2014/main" id="{00000000-0008-0000-0500-0000A3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980" name="Text Box 18">
          <a:extLst>
            <a:ext uri="{FF2B5EF4-FFF2-40B4-BE49-F238E27FC236}">
              <a16:creationId xmlns="" xmlns:a16="http://schemas.microsoft.com/office/drawing/2014/main" id="{00000000-0008-0000-0500-0000A4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981" name="Text Box 19">
          <a:extLst>
            <a:ext uri="{FF2B5EF4-FFF2-40B4-BE49-F238E27FC236}">
              <a16:creationId xmlns="" xmlns:a16="http://schemas.microsoft.com/office/drawing/2014/main" id="{00000000-0008-0000-0500-0000A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4014"/>
    <xdr:sp macro="" textlink="">
      <xdr:nvSpPr>
        <xdr:cNvPr id="2982" name="Text Box 15">
          <a:extLst>
            <a:ext uri="{FF2B5EF4-FFF2-40B4-BE49-F238E27FC236}">
              <a16:creationId xmlns="" xmlns:a16="http://schemas.microsoft.com/office/drawing/2014/main" id="{00000000-0008-0000-0500-0000A6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83" name="Text Box 16">
          <a:extLst>
            <a:ext uri="{FF2B5EF4-FFF2-40B4-BE49-F238E27FC236}">
              <a16:creationId xmlns="" xmlns:a16="http://schemas.microsoft.com/office/drawing/2014/main" id="{00000000-0008-0000-0500-0000A7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84" name="Text Box 17">
          <a:extLst>
            <a:ext uri="{FF2B5EF4-FFF2-40B4-BE49-F238E27FC236}">
              <a16:creationId xmlns="" xmlns:a16="http://schemas.microsoft.com/office/drawing/2014/main" id="{00000000-0008-0000-0500-0000A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85" name="Text Box 18">
          <a:extLst>
            <a:ext uri="{FF2B5EF4-FFF2-40B4-BE49-F238E27FC236}">
              <a16:creationId xmlns="" xmlns:a16="http://schemas.microsoft.com/office/drawing/2014/main" id="{00000000-0008-0000-0500-0000A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86" name="Text Box 19">
          <a:extLst>
            <a:ext uri="{FF2B5EF4-FFF2-40B4-BE49-F238E27FC236}">
              <a16:creationId xmlns="" xmlns:a16="http://schemas.microsoft.com/office/drawing/2014/main" id="{00000000-0008-0000-0500-0000A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87" name="Text Box 16">
          <a:extLst>
            <a:ext uri="{FF2B5EF4-FFF2-40B4-BE49-F238E27FC236}">
              <a16:creationId xmlns="" xmlns:a16="http://schemas.microsoft.com/office/drawing/2014/main" id="{00000000-0008-0000-0500-0000AB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88" name="Text Box 17">
          <a:extLst>
            <a:ext uri="{FF2B5EF4-FFF2-40B4-BE49-F238E27FC236}">
              <a16:creationId xmlns="" xmlns:a16="http://schemas.microsoft.com/office/drawing/2014/main" id="{00000000-0008-0000-0500-0000A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89" name="Text Box 18">
          <a:extLst>
            <a:ext uri="{FF2B5EF4-FFF2-40B4-BE49-F238E27FC236}">
              <a16:creationId xmlns="" xmlns:a16="http://schemas.microsoft.com/office/drawing/2014/main" id="{00000000-0008-0000-0500-0000A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90" name="Text Box 16">
          <a:extLst>
            <a:ext uri="{FF2B5EF4-FFF2-40B4-BE49-F238E27FC236}">
              <a16:creationId xmlns="" xmlns:a16="http://schemas.microsoft.com/office/drawing/2014/main" id="{00000000-0008-0000-0500-0000AE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91" name="Text Box 17">
          <a:extLst>
            <a:ext uri="{FF2B5EF4-FFF2-40B4-BE49-F238E27FC236}">
              <a16:creationId xmlns="" xmlns:a16="http://schemas.microsoft.com/office/drawing/2014/main" id="{00000000-0008-0000-0500-0000A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92" name="Text Box 18">
          <a:extLst>
            <a:ext uri="{FF2B5EF4-FFF2-40B4-BE49-F238E27FC236}">
              <a16:creationId xmlns="" xmlns:a16="http://schemas.microsoft.com/office/drawing/2014/main" id="{00000000-0008-0000-0500-0000B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93" name="Text Box 19">
          <a:extLst>
            <a:ext uri="{FF2B5EF4-FFF2-40B4-BE49-F238E27FC236}">
              <a16:creationId xmlns="" xmlns:a16="http://schemas.microsoft.com/office/drawing/2014/main" id="{00000000-0008-0000-0500-0000B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94" name="Text Box 16">
          <a:extLst>
            <a:ext uri="{FF2B5EF4-FFF2-40B4-BE49-F238E27FC236}">
              <a16:creationId xmlns="" xmlns:a16="http://schemas.microsoft.com/office/drawing/2014/main" id="{00000000-0008-0000-0500-0000B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95" name="Text Box 17">
          <a:extLst>
            <a:ext uri="{FF2B5EF4-FFF2-40B4-BE49-F238E27FC236}">
              <a16:creationId xmlns="" xmlns:a16="http://schemas.microsoft.com/office/drawing/2014/main" id="{00000000-0008-0000-0500-0000B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96" name="Text Box 18">
          <a:extLst>
            <a:ext uri="{FF2B5EF4-FFF2-40B4-BE49-F238E27FC236}">
              <a16:creationId xmlns="" xmlns:a16="http://schemas.microsoft.com/office/drawing/2014/main" id="{00000000-0008-0000-0500-0000B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97" name="Text Box 19">
          <a:extLst>
            <a:ext uri="{FF2B5EF4-FFF2-40B4-BE49-F238E27FC236}">
              <a16:creationId xmlns="" xmlns:a16="http://schemas.microsoft.com/office/drawing/2014/main" id="{00000000-0008-0000-0500-0000B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56743"/>
    <xdr:sp macro="" textlink="">
      <xdr:nvSpPr>
        <xdr:cNvPr id="2998" name="Text Box 15">
          <a:extLst>
            <a:ext uri="{FF2B5EF4-FFF2-40B4-BE49-F238E27FC236}">
              <a16:creationId xmlns="" xmlns:a16="http://schemas.microsoft.com/office/drawing/2014/main" id="{00000000-0008-0000-0500-0000B60B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442269"/>
    <xdr:sp macro="" textlink="">
      <xdr:nvSpPr>
        <xdr:cNvPr id="2999" name="Text Box 15">
          <a:extLst>
            <a:ext uri="{FF2B5EF4-FFF2-40B4-BE49-F238E27FC236}">
              <a16:creationId xmlns="" xmlns:a16="http://schemas.microsoft.com/office/drawing/2014/main" id="{00000000-0008-0000-0500-0000B7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3001" name="Text Box 15">
          <a:extLst>
            <a:ext uri="{FF2B5EF4-FFF2-40B4-BE49-F238E27FC236}">
              <a16:creationId xmlns="" xmlns:a16="http://schemas.microsoft.com/office/drawing/2014/main" id="{00000000-0008-0000-0500-0000B9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4331"/>
    <xdr:sp macro="" textlink="">
      <xdr:nvSpPr>
        <xdr:cNvPr id="3002" name="Text Box 15">
          <a:extLst>
            <a:ext uri="{FF2B5EF4-FFF2-40B4-BE49-F238E27FC236}">
              <a16:creationId xmlns="" xmlns:a16="http://schemas.microsoft.com/office/drawing/2014/main" id="{00000000-0008-0000-0500-0000BA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213632"/>
    <xdr:sp macro="" textlink="">
      <xdr:nvSpPr>
        <xdr:cNvPr id="3003" name="Text Box 15">
          <a:extLst>
            <a:ext uri="{FF2B5EF4-FFF2-40B4-BE49-F238E27FC236}">
              <a16:creationId xmlns="" xmlns:a16="http://schemas.microsoft.com/office/drawing/2014/main" id="{00000000-0008-0000-0500-0000BB0B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3004" name="Text Box 16">
          <a:extLst>
            <a:ext uri="{FF2B5EF4-FFF2-40B4-BE49-F238E27FC236}">
              <a16:creationId xmlns="" xmlns:a16="http://schemas.microsoft.com/office/drawing/2014/main" id="{00000000-0008-0000-0500-0000B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3005" name="Text Box 17">
          <a:extLst>
            <a:ext uri="{FF2B5EF4-FFF2-40B4-BE49-F238E27FC236}">
              <a16:creationId xmlns="" xmlns:a16="http://schemas.microsoft.com/office/drawing/2014/main" id="{00000000-0008-0000-0500-0000B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3006" name="Text Box 18">
          <a:extLst>
            <a:ext uri="{FF2B5EF4-FFF2-40B4-BE49-F238E27FC236}">
              <a16:creationId xmlns="" xmlns:a16="http://schemas.microsoft.com/office/drawing/2014/main" id="{00000000-0008-0000-0500-0000B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3007" name="Text Box 19">
          <a:extLst>
            <a:ext uri="{FF2B5EF4-FFF2-40B4-BE49-F238E27FC236}">
              <a16:creationId xmlns="" xmlns:a16="http://schemas.microsoft.com/office/drawing/2014/main" id="{00000000-0008-0000-0500-0000BF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3008" name="Text Box 16">
          <a:extLst>
            <a:ext uri="{FF2B5EF4-FFF2-40B4-BE49-F238E27FC236}">
              <a16:creationId xmlns="" xmlns:a16="http://schemas.microsoft.com/office/drawing/2014/main" id="{00000000-0008-0000-0500-0000C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3009" name="Text Box 17">
          <a:extLst>
            <a:ext uri="{FF2B5EF4-FFF2-40B4-BE49-F238E27FC236}">
              <a16:creationId xmlns="" xmlns:a16="http://schemas.microsoft.com/office/drawing/2014/main" id="{00000000-0008-0000-0500-0000C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3010" name="Text Box 18">
          <a:extLst>
            <a:ext uri="{FF2B5EF4-FFF2-40B4-BE49-F238E27FC236}">
              <a16:creationId xmlns="" xmlns:a16="http://schemas.microsoft.com/office/drawing/2014/main" id="{00000000-0008-0000-0500-0000C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3011" name="Text Box 19">
          <a:extLst>
            <a:ext uri="{FF2B5EF4-FFF2-40B4-BE49-F238E27FC236}">
              <a16:creationId xmlns="" xmlns:a16="http://schemas.microsoft.com/office/drawing/2014/main" id="{00000000-0008-0000-0500-0000C3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3012" name="Text Box 16">
          <a:extLst>
            <a:ext uri="{FF2B5EF4-FFF2-40B4-BE49-F238E27FC236}">
              <a16:creationId xmlns="" xmlns:a16="http://schemas.microsoft.com/office/drawing/2014/main" id="{00000000-0008-0000-0500-0000C4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3013" name="Text Box 17">
          <a:extLst>
            <a:ext uri="{FF2B5EF4-FFF2-40B4-BE49-F238E27FC236}">
              <a16:creationId xmlns="" xmlns:a16="http://schemas.microsoft.com/office/drawing/2014/main" id="{00000000-0008-0000-0500-0000C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3014" name="Text Box 18">
          <a:extLst>
            <a:ext uri="{FF2B5EF4-FFF2-40B4-BE49-F238E27FC236}">
              <a16:creationId xmlns="" xmlns:a16="http://schemas.microsoft.com/office/drawing/2014/main" id="{00000000-0008-0000-0500-0000C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3015" name="Text Box 19">
          <a:extLst>
            <a:ext uri="{FF2B5EF4-FFF2-40B4-BE49-F238E27FC236}">
              <a16:creationId xmlns="" xmlns:a16="http://schemas.microsoft.com/office/drawing/2014/main" id="{00000000-0008-0000-0500-0000C7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4014"/>
    <xdr:sp macro="" textlink="">
      <xdr:nvSpPr>
        <xdr:cNvPr id="3016" name="Text Box 15">
          <a:extLst>
            <a:ext uri="{FF2B5EF4-FFF2-40B4-BE49-F238E27FC236}">
              <a16:creationId xmlns="" xmlns:a16="http://schemas.microsoft.com/office/drawing/2014/main" id="{00000000-0008-0000-0500-0000C8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3017" name="Text Box 16">
          <a:extLst>
            <a:ext uri="{FF2B5EF4-FFF2-40B4-BE49-F238E27FC236}">
              <a16:creationId xmlns="" xmlns:a16="http://schemas.microsoft.com/office/drawing/2014/main" id="{00000000-0008-0000-0500-0000C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3018" name="Text Box 17">
          <a:extLst>
            <a:ext uri="{FF2B5EF4-FFF2-40B4-BE49-F238E27FC236}">
              <a16:creationId xmlns="" xmlns:a16="http://schemas.microsoft.com/office/drawing/2014/main" id="{00000000-0008-0000-0500-0000C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3019" name="Text Box 18">
          <a:extLst>
            <a:ext uri="{FF2B5EF4-FFF2-40B4-BE49-F238E27FC236}">
              <a16:creationId xmlns="" xmlns:a16="http://schemas.microsoft.com/office/drawing/2014/main" id="{00000000-0008-0000-0500-0000C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3020" name="Text Box 19">
          <a:extLst>
            <a:ext uri="{FF2B5EF4-FFF2-40B4-BE49-F238E27FC236}">
              <a16:creationId xmlns="" xmlns:a16="http://schemas.microsoft.com/office/drawing/2014/main" id="{00000000-0008-0000-0500-0000C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504825</xdr:rowOff>
    </xdr:from>
    <xdr:ext cx="95250" cy="442269"/>
    <xdr:sp macro="" textlink="">
      <xdr:nvSpPr>
        <xdr:cNvPr id="3021" name="Text Box 15">
          <a:extLst>
            <a:ext uri="{FF2B5EF4-FFF2-40B4-BE49-F238E27FC236}">
              <a16:creationId xmlns="" xmlns:a16="http://schemas.microsoft.com/office/drawing/2014/main" id="{00000000-0008-0000-0500-0000CD0B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3022" name="Text Box 16">
          <a:extLst>
            <a:ext uri="{FF2B5EF4-FFF2-40B4-BE49-F238E27FC236}">
              <a16:creationId xmlns="" xmlns:a16="http://schemas.microsoft.com/office/drawing/2014/main" id="{00000000-0008-0000-0500-0000C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3023" name="Text Box 17">
          <a:extLst>
            <a:ext uri="{FF2B5EF4-FFF2-40B4-BE49-F238E27FC236}">
              <a16:creationId xmlns="" xmlns:a16="http://schemas.microsoft.com/office/drawing/2014/main" id="{00000000-0008-0000-0500-0000C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3024" name="Text Box 18">
          <a:extLst>
            <a:ext uri="{FF2B5EF4-FFF2-40B4-BE49-F238E27FC236}">
              <a16:creationId xmlns="" xmlns:a16="http://schemas.microsoft.com/office/drawing/2014/main" id="{00000000-0008-0000-0500-0000D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3025" name="Text Box 16">
          <a:extLst>
            <a:ext uri="{FF2B5EF4-FFF2-40B4-BE49-F238E27FC236}">
              <a16:creationId xmlns="" xmlns:a16="http://schemas.microsoft.com/office/drawing/2014/main" id="{00000000-0008-0000-0500-0000D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3026" name="Text Box 17">
          <a:extLst>
            <a:ext uri="{FF2B5EF4-FFF2-40B4-BE49-F238E27FC236}">
              <a16:creationId xmlns="" xmlns:a16="http://schemas.microsoft.com/office/drawing/2014/main" id="{00000000-0008-0000-0500-0000D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3027" name="Text Box 18">
          <a:extLst>
            <a:ext uri="{FF2B5EF4-FFF2-40B4-BE49-F238E27FC236}">
              <a16:creationId xmlns="" xmlns:a16="http://schemas.microsoft.com/office/drawing/2014/main" id="{00000000-0008-0000-0500-0000D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3028" name="Text Box 19">
          <a:extLst>
            <a:ext uri="{FF2B5EF4-FFF2-40B4-BE49-F238E27FC236}">
              <a16:creationId xmlns="" xmlns:a16="http://schemas.microsoft.com/office/drawing/2014/main" id="{00000000-0008-0000-0500-0000D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3029" name="Text Box 16">
          <a:extLst>
            <a:ext uri="{FF2B5EF4-FFF2-40B4-BE49-F238E27FC236}">
              <a16:creationId xmlns="" xmlns:a16="http://schemas.microsoft.com/office/drawing/2014/main" id="{00000000-0008-0000-0500-0000D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3030" name="Text Box 17">
          <a:extLst>
            <a:ext uri="{FF2B5EF4-FFF2-40B4-BE49-F238E27FC236}">
              <a16:creationId xmlns="" xmlns:a16="http://schemas.microsoft.com/office/drawing/2014/main" id="{00000000-0008-0000-0500-0000D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3031" name="Text Box 18">
          <a:extLst>
            <a:ext uri="{FF2B5EF4-FFF2-40B4-BE49-F238E27FC236}">
              <a16:creationId xmlns="" xmlns:a16="http://schemas.microsoft.com/office/drawing/2014/main" id="{00000000-0008-0000-0500-0000D7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72</xdr:row>
      <xdr:rowOff>170392</xdr:rowOff>
    </xdr:from>
    <xdr:ext cx="95250" cy="213632"/>
    <xdr:sp macro="" textlink="">
      <xdr:nvSpPr>
        <xdr:cNvPr id="3032" name="Text Box 15">
          <a:extLst>
            <a:ext uri="{FF2B5EF4-FFF2-40B4-BE49-F238E27FC236}">
              <a16:creationId xmlns="" xmlns:a16="http://schemas.microsoft.com/office/drawing/2014/main" id="{00000000-0008-0000-0500-0000D8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3033" name="Text Box 16">
          <a:extLst>
            <a:ext uri="{FF2B5EF4-FFF2-40B4-BE49-F238E27FC236}">
              <a16:creationId xmlns="" xmlns:a16="http://schemas.microsoft.com/office/drawing/2014/main" id="{00000000-0008-0000-0500-0000D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3034" name="Text Box 17">
          <a:extLst>
            <a:ext uri="{FF2B5EF4-FFF2-40B4-BE49-F238E27FC236}">
              <a16:creationId xmlns="" xmlns:a16="http://schemas.microsoft.com/office/drawing/2014/main" id="{00000000-0008-0000-0500-0000D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3035" name="Text Box 18">
          <a:extLst>
            <a:ext uri="{FF2B5EF4-FFF2-40B4-BE49-F238E27FC236}">
              <a16:creationId xmlns="" xmlns:a16="http://schemas.microsoft.com/office/drawing/2014/main" id="{00000000-0008-0000-0500-0000D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3036" name="Text Box 19">
          <a:extLst>
            <a:ext uri="{FF2B5EF4-FFF2-40B4-BE49-F238E27FC236}">
              <a16:creationId xmlns="" xmlns:a16="http://schemas.microsoft.com/office/drawing/2014/main" id="{00000000-0008-0000-0500-0000D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3037" name="Text Box 16">
          <a:extLst>
            <a:ext uri="{FF2B5EF4-FFF2-40B4-BE49-F238E27FC236}">
              <a16:creationId xmlns="" xmlns:a16="http://schemas.microsoft.com/office/drawing/2014/main" id="{00000000-0008-0000-0500-0000D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3038" name="Text Box 17">
          <a:extLst>
            <a:ext uri="{FF2B5EF4-FFF2-40B4-BE49-F238E27FC236}">
              <a16:creationId xmlns="" xmlns:a16="http://schemas.microsoft.com/office/drawing/2014/main" id="{00000000-0008-0000-0500-0000D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3039" name="Text Box 18">
          <a:extLst>
            <a:ext uri="{FF2B5EF4-FFF2-40B4-BE49-F238E27FC236}">
              <a16:creationId xmlns="" xmlns:a16="http://schemas.microsoft.com/office/drawing/2014/main" id="{00000000-0008-0000-0500-0000D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3040" name="Text Box 19">
          <a:extLst>
            <a:ext uri="{FF2B5EF4-FFF2-40B4-BE49-F238E27FC236}">
              <a16:creationId xmlns="" xmlns:a16="http://schemas.microsoft.com/office/drawing/2014/main" id="{00000000-0008-0000-0500-0000E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3041" name="Text Box 16">
          <a:extLst>
            <a:ext uri="{FF2B5EF4-FFF2-40B4-BE49-F238E27FC236}">
              <a16:creationId xmlns="" xmlns:a16="http://schemas.microsoft.com/office/drawing/2014/main" id="{00000000-0008-0000-0500-0000E1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3042" name="Text Box 17">
          <a:extLst>
            <a:ext uri="{FF2B5EF4-FFF2-40B4-BE49-F238E27FC236}">
              <a16:creationId xmlns="" xmlns:a16="http://schemas.microsoft.com/office/drawing/2014/main" id="{00000000-0008-0000-0500-0000E2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3043" name="Text Box 18">
          <a:extLst>
            <a:ext uri="{FF2B5EF4-FFF2-40B4-BE49-F238E27FC236}">
              <a16:creationId xmlns="" xmlns:a16="http://schemas.microsoft.com/office/drawing/2014/main" id="{00000000-0008-0000-0500-0000E3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3044" name="Text Box 19">
          <a:extLst>
            <a:ext uri="{FF2B5EF4-FFF2-40B4-BE49-F238E27FC236}">
              <a16:creationId xmlns="" xmlns:a16="http://schemas.microsoft.com/office/drawing/2014/main" id="{00000000-0008-0000-0500-0000E4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4014"/>
    <xdr:sp macro="" textlink="">
      <xdr:nvSpPr>
        <xdr:cNvPr id="3045" name="Text Box 15">
          <a:extLst>
            <a:ext uri="{FF2B5EF4-FFF2-40B4-BE49-F238E27FC236}">
              <a16:creationId xmlns="" xmlns:a16="http://schemas.microsoft.com/office/drawing/2014/main" id="{00000000-0008-0000-0500-0000E5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3046" name="Text Box 16">
          <a:extLst>
            <a:ext uri="{FF2B5EF4-FFF2-40B4-BE49-F238E27FC236}">
              <a16:creationId xmlns="" xmlns:a16="http://schemas.microsoft.com/office/drawing/2014/main" id="{00000000-0008-0000-0500-0000E6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3047" name="Text Box 17">
          <a:extLst>
            <a:ext uri="{FF2B5EF4-FFF2-40B4-BE49-F238E27FC236}">
              <a16:creationId xmlns="" xmlns:a16="http://schemas.microsoft.com/office/drawing/2014/main" id="{00000000-0008-0000-0500-0000E7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3048" name="Text Box 18">
          <a:extLst>
            <a:ext uri="{FF2B5EF4-FFF2-40B4-BE49-F238E27FC236}">
              <a16:creationId xmlns="" xmlns:a16="http://schemas.microsoft.com/office/drawing/2014/main" id="{00000000-0008-0000-0500-0000E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3049" name="Text Box 19">
          <a:extLst>
            <a:ext uri="{FF2B5EF4-FFF2-40B4-BE49-F238E27FC236}">
              <a16:creationId xmlns="" xmlns:a16="http://schemas.microsoft.com/office/drawing/2014/main" id="{00000000-0008-0000-0500-0000E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3050" name="Text Box 16">
          <a:extLst>
            <a:ext uri="{FF2B5EF4-FFF2-40B4-BE49-F238E27FC236}">
              <a16:creationId xmlns="" xmlns:a16="http://schemas.microsoft.com/office/drawing/2014/main" id="{00000000-0008-0000-0500-0000EA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3051" name="Text Box 17">
          <a:extLst>
            <a:ext uri="{FF2B5EF4-FFF2-40B4-BE49-F238E27FC236}">
              <a16:creationId xmlns="" xmlns:a16="http://schemas.microsoft.com/office/drawing/2014/main" id="{00000000-0008-0000-0500-0000EB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72</xdr:row>
      <xdr:rowOff>15875</xdr:rowOff>
    </xdr:from>
    <xdr:ext cx="95250" cy="171450"/>
    <xdr:sp macro="" textlink="">
      <xdr:nvSpPr>
        <xdr:cNvPr id="3052" name="Text Box 18">
          <a:extLst>
            <a:ext uri="{FF2B5EF4-FFF2-40B4-BE49-F238E27FC236}">
              <a16:creationId xmlns="" xmlns:a16="http://schemas.microsoft.com/office/drawing/2014/main" id="{00000000-0008-0000-0500-0000EC0B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3053" name="Text Box 16">
          <a:extLst>
            <a:ext uri="{FF2B5EF4-FFF2-40B4-BE49-F238E27FC236}">
              <a16:creationId xmlns="" xmlns:a16="http://schemas.microsoft.com/office/drawing/2014/main" id="{00000000-0008-0000-0500-0000ED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3054" name="Text Box 17">
          <a:extLst>
            <a:ext uri="{FF2B5EF4-FFF2-40B4-BE49-F238E27FC236}">
              <a16:creationId xmlns="" xmlns:a16="http://schemas.microsoft.com/office/drawing/2014/main" id="{00000000-0008-0000-0500-0000EE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3055" name="Text Box 18">
          <a:extLst>
            <a:ext uri="{FF2B5EF4-FFF2-40B4-BE49-F238E27FC236}">
              <a16:creationId xmlns="" xmlns:a16="http://schemas.microsoft.com/office/drawing/2014/main" id="{00000000-0008-0000-0500-0000E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3056" name="Text Box 19">
          <a:extLst>
            <a:ext uri="{FF2B5EF4-FFF2-40B4-BE49-F238E27FC236}">
              <a16:creationId xmlns="" xmlns:a16="http://schemas.microsoft.com/office/drawing/2014/main" id="{00000000-0008-0000-0500-0000F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3057" name="Text Box 16">
          <a:extLst>
            <a:ext uri="{FF2B5EF4-FFF2-40B4-BE49-F238E27FC236}">
              <a16:creationId xmlns="" xmlns:a16="http://schemas.microsoft.com/office/drawing/2014/main" id="{00000000-0008-0000-0500-0000F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72</xdr:row>
      <xdr:rowOff>170392</xdr:rowOff>
    </xdr:from>
    <xdr:ext cx="95250" cy="213632"/>
    <xdr:sp macro="" textlink="">
      <xdr:nvSpPr>
        <xdr:cNvPr id="3058" name="Text Box 15">
          <a:extLst>
            <a:ext uri="{FF2B5EF4-FFF2-40B4-BE49-F238E27FC236}">
              <a16:creationId xmlns="" xmlns:a16="http://schemas.microsoft.com/office/drawing/2014/main" id="{00000000-0008-0000-0500-0000F2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8496"/>
    <xdr:sp macro="" textlink="">
      <xdr:nvSpPr>
        <xdr:cNvPr id="3059" name="Text Box 15">
          <a:extLst>
            <a:ext uri="{FF2B5EF4-FFF2-40B4-BE49-F238E27FC236}">
              <a16:creationId xmlns="" xmlns:a16="http://schemas.microsoft.com/office/drawing/2014/main" id="{00000000-0008-0000-0500-0000F30B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442269"/>
    <xdr:sp macro="" textlink="">
      <xdr:nvSpPr>
        <xdr:cNvPr id="3060" name="Text Box 15">
          <a:extLst>
            <a:ext uri="{FF2B5EF4-FFF2-40B4-BE49-F238E27FC236}">
              <a16:creationId xmlns="" xmlns:a16="http://schemas.microsoft.com/office/drawing/2014/main" id="{00000000-0008-0000-0500-0000F4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3062" name="Text Box 15">
          <a:extLst>
            <a:ext uri="{FF2B5EF4-FFF2-40B4-BE49-F238E27FC236}">
              <a16:creationId xmlns="" xmlns:a16="http://schemas.microsoft.com/office/drawing/2014/main" id="{00000000-0008-0000-0500-0000F6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331"/>
    <xdr:sp macro="" textlink="">
      <xdr:nvSpPr>
        <xdr:cNvPr id="3063" name="Text Box 15">
          <a:extLst>
            <a:ext uri="{FF2B5EF4-FFF2-40B4-BE49-F238E27FC236}">
              <a16:creationId xmlns="" xmlns:a16="http://schemas.microsoft.com/office/drawing/2014/main" id="{00000000-0008-0000-0500-0000F7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72</xdr:row>
      <xdr:rowOff>170392</xdr:rowOff>
    </xdr:from>
    <xdr:ext cx="95250" cy="213632"/>
    <xdr:sp macro="" textlink="">
      <xdr:nvSpPr>
        <xdr:cNvPr id="3064" name="Text Box 15">
          <a:extLst>
            <a:ext uri="{FF2B5EF4-FFF2-40B4-BE49-F238E27FC236}">
              <a16:creationId xmlns="" xmlns:a16="http://schemas.microsoft.com/office/drawing/2014/main" id="{00000000-0008-0000-0500-0000F80B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65" name="Text Box 16">
          <a:extLst>
            <a:ext uri="{FF2B5EF4-FFF2-40B4-BE49-F238E27FC236}">
              <a16:creationId xmlns="" xmlns:a16="http://schemas.microsoft.com/office/drawing/2014/main" id="{00000000-0008-0000-0500-0000F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66" name="Text Box 17">
          <a:extLst>
            <a:ext uri="{FF2B5EF4-FFF2-40B4-BE49-F238E27FC236}">
              <a16:creationId xmlns="" xmlns:a16="http://schemas.microsoft.com/office/drawing/2014/main" id="{00000000-0008-0000-0500-0000F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67" name="Text Box 18">
          <a:extLst>
            <a:ext uri="{FF2B5EF4-FFF2-40B4-BE49-F238E27FC236}">
              <a16:creationId xmlns="" xmlns:a16="http://schemas.microsoft.com/office/drawing/2014/main" id="{00000000-0008-0000-0500-0000F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68" name="Text Box 19">
          <a:extLst>
            <a:ext uri="{FF2B5EF4-FFF2-40B4-BE49-F238E27FC236}">
              <a16:creationId xmlns="" xmlns:a16="http://schemas.microsoft.com/office/drawing/2014/main" id="{00000000-0008-0000-0500-0000F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69" name="Text Box 16">
          <a:extLst>
            <a:ext uri="{FF2B5EF4-FFF2-40B4-BE49-F238E27FC236}">
              <a16:creationId xmlns="" xmlns:a16="http://schemas.microsoft.com/office/drawing/2014/main" id="{00000000-0008-0000-0500-0000F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70" name="Text Box 17">
          <a:extLst>
            <a:ext uri="{FF2B5EF4-FFF2-40B4-BE49-F238E27FC236}">
              <a16:creationId xmlns="" xmlns:a16="http://schemas.microsoft.com/office/drawing/2014/main" id="{00000000-0008-0000-0500-0000F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71" name="Text Box 18">
          <a:extLst>
            <a:ext uri="{FF2B5EF4-FFF2-40B4-BE49-F238E27FC236}">
              <a16:creationId xmlns="" xmlns:a16="http://schemas.microsoft.com/office/drawing/2014/main" id="{00000000-0008-0000-0500-0000F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72" name="Text Box 19">
          <a:extLst>
            <a:ext uri="{FF2B5EF4-FFF2-40B4-BE49-F238E27FC236}">
              <a16:creationId xmlns="" xmlns:a16="http://schemas.microsoft.com/office/drawing/2014/main" id="{00000000-0008-0000-0500-00000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3073" name="Text Box 16">
          <a:extLst>
            <a:ext uri="{FF2B5EF4-FFF2-40B4-BE49-F238E27FC236}">
              <a16:creationId xmlns="" xmlns:a16="http://schemas.microsoft.com/office/drawing/2014/main" id="{00000000-0008-0000-0500-00000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3074" name="Text Box 17">
          <a:extLst>
            <a:ext uri="{FF2B5EF4-FFF2-40B4-BE49-F238E27FC236}">
              <a16:creationId xmlns="" xmlns:a16="http://schemas.microsoft.com/office/drawing/2014/main" id="{00000000-0008-0000-0500-00000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3075" name="Text Box 18">
          <a:extLst>
            <a:ext uri="{FF2B5EF4-FFF2-40B4-BE49-F238E27FC236}">
              <a16:creationId xmlns="" xmlns:a16="http://schemas.microsoft.com/office/drawing/2014/main" id="{00000000-0008-0000-0500-00000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3076" name="Text Box 19">
          <a:extLst>
            <a:ext uri="{FF2B5EF4-FFF2-40B4-BE49-F238E27FC236}">
              <a16:creationId xmlns="" xmlns:a16="http://schemas.microsoft.com/office/drawing/2014/main" id="{00000000-0008-0000-0500-00000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014"/>
    <xdr:sp macro="" textlink="">
      <xdr:nvSpPr>
        <xdr:cNvPr id="3077" name="Text Box 15">
          <a:extLst>
            <a:ext uri="{FF2B5EF4-FFF2-40B4-BE49-F238E27FC236}">
              <a16:creationId xmlns="" xmlns:a16="http://schemas.microsoft.com/office/drawing/2014/main" id="{00000000-0008-0000-0500-000005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78" name="Text Box 16">
          <a:extLst>
            <a:ext uri="{FF2B5EF4-FFF2-40B4-BE49-F238E27FC236}">
              <a16:creationId xmlns="" xmlns:a16="http://schemas.microsoft.com/office/drawing/2014/main" id="{00000000-0008-0000-0500-00000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79" name="Text Box 17">
          <a:extLst>
            <a:ext uri="{FF2B5EF4-FFF2-40B4-BE49-F238E27FC236}">
              <a16:creationId xmlns="" xmlns:a16="http://schemas.microsoft.com/office/drawing/2014/main" id="{00000000-0008-0000-0500-00000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80" name="Text Box 18">
          <a:extLst>
            <a:ext uri="{FF2B5EF4-FFF2-40B4-BE49-F238E27FC236}">
              <a16:creationId xmlns="" xmlns:a16="http://schemas.microsoft.com/office/drawing/2014/main" id="{00000000-0008-0000-0500-00000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81" name="Text Box 19">
          <a:extLst>
            <a:ext uri="{FF2B5EF4-FFF2-40B4-BE49-F238E27FC236}">
              <a16:creationId xmlns="" xmlns:a16="http://schemas.microsoft.com/office/drawing/2014/main" id="{00000000-0008-0000-0500-00000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82" name="Text Box 16">
          <a:extLst>
            <a:ext uri="{FF2B5EF4-FFF2-40B4-BE49-F238E27FC236}">
              <a16:creationId xmlns="" xmlns:a16="http://schemas.microsoft.com/office/drawing/2014/main" id="{00000000-0008-0000-0500-00000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83" name="Text Box 17">
          <a:extLst>
            <a:ext uri="{FF2B5EF4-FFF2-40B4-BE49-F238E27FC236}">
              <a16:creationId xmlns="" xmlns:a16="http://schemas.microsoft.com/office/drawing/2014/main" id="{00000000-0008-0000-0500-00000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84" name="Text Box 18">
          <a:extLst>
            <a:ext uri="{FF2B5EF4-FFF2-40B4-BE49-F238E27FC236}">
              <a16:creationId xmlns="" xmlns:a16="http://schemas.microsoft.com/office/drawing/2014/main" id="{00000000-0008-0000-0500-00000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85" name="Text Box 16">
          <a:extLst>
            <a:ext uri="{FF2B5EF4-FFF2-40B4-BE49-F238E27FC236}">
              <a16:creationId xmlns="" xmlns:a16="http://schemas.microsoft.com/office/drawing/2014/main" id="{00000000-0008-0000-0500-00000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86" name="Text Box 17">
          <a:extLst>
            <a:ext uri="{FF2B5EF4-FFF2-40B4-BE49-F238E27FC236}">
              <a16:creationId xmlns="" xmlns:a16="http://schemas.microsoft.com/office/drawing/2014/main" id="{00000000-0008-0000-0500-00000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87" name="Text Box 18">
          <a:extLst>
            <a:ext uri="{FF2B5EF4-FFF2-40B4-BE49-F238E27FC236}">
              <a16:creationId xmlns="" xmlns:a16="http://schemas.microsoft.com/office/drawing/2014/main" id="{00000000-0008-0000-0500-00000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88" name="Text Box 19">
          <a:extLst>
            <a:ext uri="{FF2B5EF4-FFF2-40B4-BE49-F238E27FC236}">
              <a16:creationId xmlns="" xmlns:a16="http://schemas.microsoft.com/office/drawing/2014/main" id="{00000000-0008-0000-0500-00001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89" name="Text Box 16">
          <a:extLst>
            <a:ext uri="{FF2B5EF4-FFF2-40B4-BE49-F238E27FC236}">
              <a16:creationId xmlns="" xmlns:a16="http://schemas.microsoft.com/office/drawing/2014/main" id="{00000000-0008-0000-0500-00001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90" name="Text Box 17">
          <a:extLst>
            <a:ext uri="{FF2B5EF4-FFF2-40B4-BE49-F238E27FC236}">
              <a16:creationId xmlns="" xmlns:a16="http://schemas.microsoft.com/office/drawing/2014/main" id="{00000000-0008-0000-0500-00001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91" name="Text Box 18">
          <a:extLst>
            <a:ext uri="{FF2B5EF4-FFF2-40B4-BE49-F238E27FC236}">
              <a16:creationId xmlns="" xmlns:a16="http://schemas.microsoft.com/office/drawing/2014/main" id="{00000000-0008-0000-0500-00001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92" name="Text Box 19">
          <a:extLst>
            <a:ext uri="{FF2B5EF4-FFF2-40B4-BE49-F238E27FC236}">
              <a16:creationId xmlns="" xmlns:a16="http://schemas.microsoft.com/office/drawing/2014/main" id="{00000000-0008-0000-0500-00001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56743"/>
    <xdr:sp macro="" textlink="">
      <xdr:nvSpPr>
        <xdr:cNvPr id="3093" name="Text Box 15">
          <a:extLst>
            <a:ext uri="{FF2B5EF4-FFF2-40B4-BE49-F238E27FC236}">
              <a16:creationId xmlns="" xmlns:a16="http://schemas.microsoft.com/office/drawing/2014/main" id="{00000000-0008-0000-0500-0000150C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442269"/>
    <xdr:sp macro="" textlink="">
      <xdr:nvSpPr>
        <xdr:cNvPr id="3094" name="Text Box 15">
          <a:extLst>
            <a:ext uri="{FF2B5EF4-FFF2-40B4-BE49-F238E27FC236}">
              <a16:creationId xmlns="" xmlns:a16="http://schemas.microsoft.com/office/drawing/2014/main" id="{00000000-0008-0000-0500-000016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3096" name="Text Box 15">
          <a:extLst>
            <a:ext uri="{FF2B5EF4-FFF2-40B4-BE49-F238E27FC236}">
              <a16:creationId xmlns="" xmlns:a16="http://schemas.microsoft.com/office/drawing/2014/main" id="{00000000-0008-0000-0500-000018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331"/>
    <xdr:sp macro="" textlink="">
      <xdr:nvSpPr>
        <xdr:cNvPr id="3097" name="Text Box 15">
          <a:extLst>
            <a:ext uri="{FF2B5EF4-FFF2-40B4-BE49-F238E27FC236}">
              <a16:creationId xmlns="" xmlns:a16="http://schemas.microsoft.com/office/drawing/2014/main" id="{00000000-0008-0000-0500-000019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213632"/>
    <xdr:sp macro="" textlink="">
      <xdr:nvSpPr>
        <xdr:cNvPr id="3098" name="Text Box 15">
          <a:extLst>
            <a:ext uri="{FF2B5EF4-FFF2-40B4-BE49-F238E27FC236}">
              <a16:creationId xmlns="" xmlns:a16="http://schemas.microsoft.com/office/drawing/2014/main" id="{00000000-0008-0000-0500-00001A0C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99" name="Text Box 16">
          <a:extLst>
            <a:ext uri="{FF2B5EF4-FFF2-40B4-BE49-F238E27FC236}">
              <a16:creationId xmlns="" xmlns:a16="http://schemas.microsoft.com/office/drawing/2014/main" id="{00000000-0008-0000-0500-00001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100" name="Text Box 17">
          <a:extLst>
            <a:ext uri="{FF2B5EF4-FFF2-40B4-BE49-F238E27FC236}">
              <a16:creationId xmlns="" xmlns:a16="http://schemas.microsoft.com/office/drawing/2014/main" id="{00000000-0008-0000-0500-00001C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101" name="Text Box 18">
          <a:extLst>
            <a:ext uri="{FF2B5EF4-FFF2-40B4-BE49-F238E27FC236}">
              <a16:creationId xmlns="" xmlns:a16="http://schemas.microsoft.com/office/drawing/2014/main" id="{00000000-0008-0000-0500-00001D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102" name="Text Box 19">
          <a:extLst>
            <a:ext uri="{FF2B5EF4-FFF2-40B4-BE49-F238E27FC236}">
              <a16:creationId xmlns="" xmlns:a16="http://schemas.microsoft.com/office/drawing/2014/main" id="{00000000-0008-0000-0500-00001E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103" name="Text Box 16">
          <a:extLst>
            <a:ext uri="{FF2B5EF4-FFF2-40B4-BE49-F238E27FC236}">
              <a16:creationId xmlns="" xmlns:a16="http://schemas.microsoft.com/office/drawing/2014/main" id="{00000000-0008-0000-0500-00001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104" name="Text Box 17">
          <a:extLst>
            <a:ext uri="{FF2B5EF4-FFF2-40B4-BE49-F238E27FC236}">
              <a16:creationId xmlns="" xmlns:a16="http://schemas.microsoft.com/office/drawing/2014/main" id="{00000000-0008-0000-0500-00002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105" name="Text Box 18">
          <a:extLst>
            <a:ext uri="{FF2B5EF4-FFF2-40B4-BE49-F238E27FC236}">
              <a16:creationId xmlns="" xmlns:a16="http://schemas.microsoft.com/office/drawing/2014/main" id="{00000000-0008-0000-0500-000021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106" name="Text Box 19">
          <a:extLst>
            <a:ext uri="{FF2B5EF4-FFF2-40B4-BE49-F238E27FC236}">
              <a16:creationId xmlns="" xmlns:a16="http://schemas.microsoft.com/office/drawing/2014/main" id="{00000000-0008-0000-0500-000022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3107" name="Text Box 16">
          <a:extLst>
            <a:ext uri="{FF2B5EF4-FFF2-40B4-BE49-F238E27FC236}">
              <a16:creationId xmlns="" xmlns:a16="http://schemas.microsoft.com/office/drawing/2014/main" id="{00000000-0008-0000-0500-00002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3108" name="Text Box 17">
          <a:extLst>
            <a:ext uri="{FF2B5EF4-FFF2-40B4-BE49-F238E27FC236}">
              <a16:creationId xmlns="" xmlns:a16="http://schemas.microsoft.com/office/drawing/2014/main" id="{00000000-0008-0000-0500-00002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3109" name="Text Box 18">
          <a:extLst>
            <a:ext uri="{FF2B5EF4-FFF2-40B4-BE49-F238E27FC236}">
              <a16:creationId xmlns="" xmlns:a16="http://schemas.microsoft.com/office/drawing/2014/main" id="{00000000-0008-0000-0500-000025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3110" name="Text Box 19">
          <a:extLst>
            <a:ext uri="{FF2B5EF4-FFF2-40B4-BE49-F238E27FC236}">
              <a16:creationId xmlns="" xmlns:a16="http://schemas.microsoft.com/office/drawing/2014/main" id="{00000000-0008-0000-0500-000026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014"/>
    <xdr:sp macro="" textlink="">
      <xdr:nvSpPr>
        <xdr:cNvPr id="3111" name="Text Box 15">
          <a:extLst>
            <a:ext uri="{FF2B5EF4-FFF2-40B4-BE49-F238E27FC236}">
              <a16:creationId xmlns="" xmlns:a16="http://schemas.microsoft.com/office/drawing/2014/main" id="{00000000-0008-0000-0500-000027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112" name="Text Box 16">
          <a:extLst>
            <a:ext uri="{FF2B5EF4-FFF2-40B4-BE49-F238E27FC236}">
              <a16:creationId xmlns="" xmlns:a16="http://schemas.microsoft.com/office/drawing/2014/main" id="{00000000-0008-0000-0500-00002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113" name="Text Box 17">
          <a:extLst>
            <a:ext uri="{FF2B5EF4-FFF2-40B4-BE49-F238E27FC236}">
              <a16:creationId xmlns="" xmlns:a16="http://schemas.microsoft.com/office/drawing/2014/main" id="{00000000-0008-0000-0500-00002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114" name="Text Box 18">
          <a:extLst>
            <a:ext uri="{FF2B5EF4-FFF2-40B4-BE49-F238E27FC236}">
              <a16:creationId xmlns="" xmlns:a16="http://schemas.microsoft.com/office/drawing/2014/main" id="{00000000-0008-0000-0500-00002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115" name="Text Box 19">
          <a:extLst>
            <a:ext uri="{FF2B5EF4-FFF2-40B4-BE49-F238E27FC236}">
              <a16:creationId xmlns="" xmlns:a16="http://schemas.microsoft.com/office/drawing/2014/main" id="{00000000-0008-0000-0500-00002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504825</xdr:rowOff>
    </xdr:from>
    <xdr:ext cx="95250" cy="442269"/>
    <xdr:sp macro="" textlink="">
      <xdr:nvSpPr>
        <xdr:cNvPr id="3116" name="Text Box 15">
          <a:extLst>
            <a:ext uri="{FF2B5EF4-FFF2-40B4-BE49-F238E27FC236}">
              <a16:creationId xmlns="" xmlns:a16="http://schemas.microsoft.com/office/drawing/2014/main" id="{00000000-0008-0000-0500-00002C0C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117" name="Text Box 16">
          <a:extLst>
            <a:ext uri="{FF2B5EF4-FFF2-40B4-BE49-F238E27FC236}">
              <a16:creationId xmlns="" xmlns:a16="http://schemas.microsoft.com/office/drawing/2014/main" id="{00000000-0008-0000-0500-00002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118" name="Text Box 17">
          <a:extLst>
            <a:ext uri="{FF2B5EF4-FFF2-40B4-BE49-F238E27FC236}">
              <a16:creationId xmlns="" xmlns:a16="http://schemas.microsoft.com/office/drawing/2014/main" id="{00000000-0008-0000-0500-00002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119" name="Text Box 18">
          <a:extLst>
            <a:ext uri="{FF2B5EF4-FFF2-40B4-BE49-F238E27FC236}">
              <a16:creationId xmlns="" xmlns:a16="http://schemas.microsoft.com/office/drawing/2014/main" id="{00000000-0008-0000-0500-00002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120" name="Text Box 16">
          <a:extLst>
            <a:ext uri="{FF2B5EF4-FFF2-40B4-BE49-F238E27FC236}">
              <a16:creationId xmlns="" xmlns:a16="http://schemas.microsoft.com/office/drawing/2014/main" id="{00000000-0008-0000-0500-00003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121" name="Text Box 17">
          <a:extLst>
            <a:ext uri="{FF2B5EF4-FFF2-40B4-BE49-F238E27FC236}">
              <a16:creationId xmlns="" xmlns:a16="http://schemas.microsoft.com/office/drawing/2014/main" id="{00000000-0008-0000-0500-00003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122" name="Text Box 18">
          <a:extLst>
            <a:ext uri="{FF2B5EF4-FFF2-40B4-BE49-F238E27FC236}">
              <a16:creationId xmlns="" xmlns:a16="http://schemas.microsoft.com/office/drawing/2014/main" id="{00000000-0008-0000-0500-00003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123" name="Text Box 19">
          <a:extLst>
            <a:ext uri="{FF2B5EF4-FFF2-40B4-BE49-F238E27FC236}">
              <a16:creationId xmlns="" xmlns:a16="http://schemas.microsoft.com/office/drawing/2014/main" id="{00000000-0008-0000-0500-00003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124" name="Text Box 16">
          <a:extLst>
            <a:ext uri="{FF2B5EF4-FFF2-40B4-BE49-F238E27FC236}">
              <a16:creationId xmlns="" xmlns:a16="http://schemas.microsoft.com/office/drawing/2014/main" id="{00000000-0008-0000-0500-00003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125" name="Text Box 17">
          <a:extLst>
            <a:ext uri="{FF2B5EF4-FFF2-40B4-BE49-F238E27FC236}">
              <a16:creationId xmlns="" xmlns:a16="http://schemas.microsoft.com/office/drawing/2014/main" id="{00000000-0008-0000-0500-000035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126" name="Text Box 18">
          <a:extLst>
            <a:ext uri="{FF2B5EF4-FFF2-40B4-BE49-F238E27FC236}">
              <a16:creationId xmlns="" xmlns:a16="http://schemas.microsoft.com/office/drawing/2014/main" id="{00000000-0008-0000-0500-000036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78</xdr:row>
      <xdr:rowOff>170392</xdr:rowOff>
    </xdr:from>
    <xdr:ext cx="95250" cy="213632"/>
    <xdr:sp macro="" textlink="">
      <xdr:nvSpPr>
        <xdr:cNvPr id="3127" name="Text Box 15">
          <a:extLst>
            <a:ext uri="{FF2B5EF4-FFF2-40B4-BE49-F238E27FC236}">
              <a16:creationId xmlns="" xmlns:a16="http://schemas.microsoft.com/office/drawing/2014/main" id="{00000000-0008-0000-0500-000037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128" name="Text Box 16">
          <a:extLst>
            <a:ext uri="{FF2B5EF4-FFF2-40B4-BE49-F238E27FC236}">
              <a16:creationId xmlns="" xmlns:a16="http://schemas.microsoft.com/office/drawing/2014/main" id="{00000000-0008-0000-0500-00003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129" name="Text Box 17">
          <a:extLst>
            <a:ext uri="{FF2B5EF4-FFF2-40B4-BE49-F238E27FC236}">
              <a16:creationId xmlns="" xmlns:a16="http://schemas.microsoft.com/office/drawing/2014/main" id="{00000000-0008-0000-0500-00003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130" name="Text Box 18">
          <a:extLst>
            <a:ext uri="{FF2B5EF4-FFF2-40B4-BE49-F238E27FC236}">
              <a16:creationId xmlns="" xmlns:a16="http://schemas.microsoft.com/office/drawing/2014/main" id="{00000000-0008-0000-0500-00003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131" name="Text Box 19">
          <a:extLst>
            <a:ext uri="{FF2B5EF4-FFF2-40B4-BE49-F238E27FC236}">
              <a16:creationId xmlns="" xmlns:a16="http://schemas.microsoft.com/office/drawing/2014/main" id="{00000000-0008-0000-0500-00003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132" name="Text Box 16">
          <a:extLst>
            <a:ext uri="{FF2B5EF4-FFF2-40B4-BE49-F238E27FC236}">
              <a16:creationId xmlns="" xmlns:a16="http://schemas.microsoft.com/office/drawing/2014/main" id="{00000000-0008-0000-0500-00003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133" name="Text Box 17">
          <a:extLst>
            <a:ext uri="{FF2B5EF4-FFF2-40B4-BE49-F238E27FC236}">
              <a16:creationId xmlns="" xmlns:a16="http://schemas.microsoft.com/office/drawing/2014/main" id="{00000000-0008-0000-0500-00003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134" name="Text Box 18">
          <a:extLst>
            <a:ext uri="{FF2B5EF4-FFF2-40B4-BE49-F238E27FC236}">
              <a16:creationId xmlns="" xmlns:a16="http://schemas.microsoft.com/office/drawing/2014/main" id="{00000000-0008-0000-0500-00003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135" name="Text Box 19">
          <a:extLst>
            <a:ext uri="{FF2B5EF4-FFF2-40B4-BE49-F238E27FC236}">
              <a16:creationId xmlns="" xmlns:a16="http://schemas.microsoft.com/office/drawing/2014/main" id="{00000000-0008-0000-0500-00003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3136" name="Text Box 16">
          <a:extLst>
            <a:ext uri="{FF2B5EF4-FFF2-40B4-BE49-F238E27FC236}">
              <a16:creationId xmlns="" xmlns:a16="http://schemas.microsoft.com/office/drawing/2014/main" id="{00000000-0008-0000-0500-000040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3137" name="Text Box 17">
          <a:extLst>
            <a:ext uri="{FF2B5EF4-FFF2-40B4-BE49-F238E27FC236}">
              <a16:creationId xmlns="" xmlns:a16="http://schemas.microsoft.com/office/drawing/2014/main" id="{00000000-0008-0000-0500-000041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3138" name="Text Box 18">
          <a:extLst>
            <a:ext uri="{FF2B5EF4-FFF2-40B4-BE49-F238E27FC236}">
              <a16:creationId xmlns="" xmlns:a16="http://schemas.microsoft.com/office/drawing/2014/main" id="{00000000-0008-0000-0500-000042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3139" name="Text Box 19">
          <a:extLst>
            <a:ext uri="{FF2B5EF4-FFF2-40B4-BE49-F238E27FC236}">
              <a16:creationId xmlns="" xmlns:a16="http://schemas.microsoft.com/office/drawing/2014/main" id="{00000000-0008-0000-0500-000043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014"/>
    <xdr:sp macro="" textlink="">
      <xdr:nvSpPr>
        <xdr:cNvPr id="3140" name="Text Box 15">
          <a:extLst>
            <a:ext uri="{FF2B5EF4-FFF2-40B4-BE49-F238E27FC236}">
              <a16:creationId xmlns="" xmlns:a16="http://schemas.microsoft.com/office/drawing/2014/main" id="{00000000-0008-0000-0500-000044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141" name="Text Box 16">
          <a:extLst>
            <a:ext uri="{FF2B5EF4-FFF2-40B4-BE49-F238E27FC236}">
              <a16:creationId xmlns="" xmlns:a16="http://schemas.microsoft.com/office/drawing/2014/main" id="{00000000-0008-0000-0500-00004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142" name="Text Box 17">
          <a:extLst>
            <a:ext uri="{FF2B5EF4-FFF2-40B4-BE49-F238E27FC236}">
              <a16:creationId xmlns="" xmlns:a16="http://schemas.microsoft.com/office/drawing/2014/main" id="{00000000-0008-0000-0500-00004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143" name="Text Box 18">
          <a:extLst>
            <a:ext uri="{FF2B5EF4-FFF2-40B4-BE49-F238E27FC236}">
              <a16:creationId xmlns="" xmlns:a16="http://schemas.microsoft.com/office/drawing/2014/main" id="{00000000-0008-0000-0500-00004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144" name="Text Box 19">
          <a:extLst>
            <a:ext uri="{FF2B5EF4-FFF2-40B4-BE49-F238E27FC236}">
              <a16:creationId xmlns="" xmlns:a16="http://schemas.microsoft.com/office/drawing/2014/main" id="{00000000-0008-0000-0500-00004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145" name="Text Box 16">
          <a:extLst>
            <a:ext uri="{FF2B5EF4-FFF2-40B4-BE49-F238E27FC236}">
              <a16:creationId xmlns="" xmlns:a16="http://schemas.microsoft.com/office/drawing/2014/main" id="{00000000-0008-0000-0500-00004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146" name="Text Box 17">
          <a:extLst>
            <a:ext uri="{FF2B5EF4-FFF2-40B4-BE49-F238E27FC236}">
              <a16:creationId xmlns="" xmlns:a16="http://schemas.microsoft.com/office/drawing/2014/main" id="{00000000-0008-0000-0500-00004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78</xdr:row>
      <xdr:rowOff>15875</xdr:rowOff>
    </xdr:from>
    <xdr:ext cx="95250" cy="171450"/>
    <xdr:sp macro="" textlink="">
      <xdr:nvSpPr>
        <xdr:cNvPr id="3147" name="Text Box 18">
          <a:extLst>
            <a:ext uri="{FF2B5EF4-FFF2-40B4-BE49-F238E27FC236}">
              <a16:creationId xmlns="" xmlns:a16="http://schemas.microsoft.com/office/drawing/2014/main" id="{00000000-0008-0000-0500-00004B0C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148" name="Text Box 16">
          <a:extLst>
            <a:ext uri="{FF2B5EF4-FFF2-40B4-BE49-F238E27FC236}">
              <a16:creationId xmlns="" xmlns:a16="http://schemas.microsoft.com/office/drawing/2014/main" id="{00000000-0008-0000-0500-00004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149" name="Text Box 17">
          <a:extLst>
            <a:ext uri="{FF2B5EF4-FFF2-40B4-BE49-F238E27FC236}">
              <a16:creationId xmlns="" xmlns:a16="http://schemas.microsoft.com/office/drawing/2014/main" id="{00000000-0008-0000-0500-00004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150" name="Text Box 18">
          <a:extLst>
            <a:ext uri="{FF2B5EF4-FFF2-40B4-BE49-F238E27FC236}">
              <a16:creationId xmlns="" xmlns:a16="http://schemas.microsoft.com/office/drawing/2014/main" id="{00000000-0008-0000-0500-00004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151" name="Text Box 19">
          <a:extLst>
            <a:ext uri="{FF2B5EF4-FFF2-40B4-BE49-F238E27FC236}">
              <a16:creationId xmlns="" xmlns:a16="http://schemas.microsoft.com/office/drawing/2014/main" id="{00000000-0008-0000-0500-00004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152" name="Text Box 16">
          <a:extLst>
            <a:ext uri="{FF2B5EF4-FFF2-40B4-BE49-F238E27FC236}">
              <a16:creationId xmlns="" xmlns:a16="http://schemas.microsoft.com/office/drawing/2014/main" id="{00000000-0008-0000-0500-00005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78</xdr:row>
      <xdr:rowOff>170392</xdr:rowOff>
    </xdr:from>
    <xdr:ext cx="95250" cy="213632"/>
    <xdr:sp macro="" textlink="">
      <xdr:nvSpPr>
        <xdr:cNvPr id="3153" name="Text Box 15">
          <a:extLst>
            <a:ext uri="{FF2B5EF4-FFF2-40B4-BE49-F238E27FC236}">
              <a16:creationId xmlns="" xmlns:a16="http://schemas.microsoft.com/office/drawing/2014/main" id="{00000000-0008-0000-0500-000051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8496"/>
    <xdr:sp macro="" textlink="">
      <xdr:nvSpPr>
        <xdr:cNvPr id="3154" name="Text Box 15">
          <a:extLst>
            <a:ext uri="{FF2B5EF4-FFF2-40B4-BE49-F238E27FC236}">
              <a16:creationId xmlns="" xmlns:a16="http://schemas.microsoft.com/office/drawing/2014/main" id="{00000000-0008-0000-0500-0000520C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504825</xdr:rowOff>
    </xdr:from>
    <xdr:ext cx="95250" cy="442269"/>
    <xdr:sp macro="" textlink="">
      <xdr:nvSpPr>
        <xdr:cNvPr id="3155" name="Text Box 15">
          <a:extLst>
            <a:ext uri="{FF2B5EF4-FFF2-40B4-BE49-F238E27FC236}">
              <a16:creationId xmlns="" xmlns:a16="http://schemas.microsoft.com/office/drawing/2014/main" id="{00000000-0008-0000-0500-000053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3157" name="Text Box 15">
          <a:extLst>
            <a:ext uri="{FF2B5EF4-FFF2-40B4-BE49-F238E27FC236}">
              <a16:creationId xmlns="" xmlns:a16="http://schemas.microsoft.com/office/drawing/2014/main" id="{00000000-0008-0000-0500-000055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4331"/>
    <xdr:sp macro="" textlink="">
      <xdr:nvSpPr>
        <xdr:cNvPr id="3158" name="Text Box 15">
          <a:extLst>
            <a:ext uri="{FF2B5EF4-FFF2-40B4-BE49-F238E27FC236}">
              <a16:creationId xmlns="" xmlns:a16="http://schemas.microsoft.com/office/drawing/2014/main" id="{00000000-0008-0000-0500-000056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78</xdr:row>
      <xdr:rowOff>170392</xdr:rowOff>
    </xdr:from>
    <xdr:ext cx="95250" cy="213632"/>
    <xdr:sp macro="" textlink="">
      <xdr:nvSpPr>
        <xdr:cNvPr id="3159" name="Text Box 15">
          <a:extLst>
            <a:ext uri="{FF2B5EF4-FFF2-40B4-BE49-F238E27FC236}">
              <a16:creationId xmlns="" xmlns:a16="http://schemas.microsoft.com/office/drawing/2014/main" id="{00000000-0008-0000-0500-0000570C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60" name="Text Box 16">
          <a:extLst>
            <a:ext uri="{FF2B5EF4-FFF2-40B4-BE49-F238E27FC236}">
              <a16:creationId xmlns="" xmlns:a16="http://schemas.microsoft.com/office/drawing/2014/main" id="{00000000-0008-0000-0500-00005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61" name="Text Box 17">
          <a:extLst>
            <a:ext uri="{FF2B5EF4-FFF2-40B4-BE49-F238E27FC236}">
              <a16:creationId xmlns="" xmlns:a16="http://schemas.microsoft.com/office/drawing/2014/main" id="{00000000-0008-0000-0500-00005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62" name="Text Box 18">
          <a:extLst>
            <a:ext uri="{FF2B5EF4-FFF2-40B4-BE49-F238E27FC236}">
              <a16:creationId xmlns="" xmlns:a16="http://schemas.microsoft.com/office/drawing/2014/main" id="{00000000-0008-0000-0500-00005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63" name="Text Box 19">
          <a:extLst>
            <a:ext uri="{FF2B5EF4-FFF2-40B4-BE49-F238E27FC236}">
              <a16:creationId xmlns="" xmlns:a16="http://schemas.microsoft.com/office/drawing/2014/main" id="{00000000-0008-0000-0500-00005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64" name="Text Box 16">
          <a:extLst>
            <a:ext uri="{FF2B5EF4-FFF2-40B4-BE49-F238E27FC236}">
              <a16:creationId xmlns="" xmlns:a16="http://schemas.microsoft.com/office/drawing/2014/main" id="{00000000-0008-0000-0500-00005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65" name="Text Box 17">
          <a:extLst>
            <a:ext uri="{FF2B5EF4-FFF2-40B4-BE49-F238E27FC236}">
              <a16:creationId xmlns="" xmlns:a16="http://schemas.microsoft.com/office/drawing/2014/main" id="{00000000-0008-0000-0500-00005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66" name="Text Box 18">
          <a:extLst>
            <a:ext uri="{FF2B5EF4-FFF2-40B4-BE49-F238E27FC236}">
              <a16:creationId xmlns="" xmlns:a16="http://schemas.microsoft.com/office/drawing/2014/main" id="{00000000-0008-0000-0500-00005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67" name="Text Box 19">
          <a:extLst>
            <a:ext uri="{FF2B5EF4-FFF2-40B4-BE49-F238E27FC236}">
              <a16:creationId xmlns="" xmlns:a16="http://schemas.microsoft.com/office/drawing/2014/main" id="{00000000-0008-0000-0500-00005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168" name="Text Box 16">
          <a:extLst>
            <a:ext uri="{FF2B5EF4-FFF2-40B4-BE49-F238E27FC236}">
              <a16:creationId xmlns="" xmlns:a16="http://schemas.microsoft.com/office/drawing/2014/main" id="{00000000-0008-0000-0500-000060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169" name="Text Box 17">
          <a:extLst>
            <a:ext uri="{FF2B5EF4-FFF2-40B4-BE49-F238E27FC236}">
              <a16:creationId xmlns="" xmlns:a16="http://schemas.microsoft.com/office/drawing/2014/main" id="{00000000-0008-0000-0500-00006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170" name="Text Box 18">
          <a:extLst>
            <a:ext uri="{FF2B5EF4-FFF2-40B4-BE49-F238E27FC236}">
              <a16:creationId xmlns="" xmlns:a16="http://schemas.microsoft.com/office/drawing/2014/main" id="{00000000-0008-0000-0500-00006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171" name="Text Box 19">
          <a:extLst>
            <a:ext uri="{FF2B5EF4-FFF2-40B4-BE49-F238E27FC236}">
              <a16:creationId xmlns="" xmlns:a16="http://schemas.microsoft.com/office/drawing/2014/main" id="{00000000-0008-0000-0500-00006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014"/>
    <xdr:sp macro="" textlink="">
      <xdr:nvSpPr>
        <xdr:cNvPr id="3172" name="Text Box 15">
          <a:extLst>
            <a:ext uri="{FF2B5EF4-FFF2-40B4-BE49-F238E27FC236}">
              <a16:creationId xmlns="" xmlns:a16="http://schemas.microsoft.com/office/drawing/2014/main" id="{00000000-0008-0000-0500-000064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73" name="Text Box 16">
          <a:extLst>
            <a:ext uri="{FF2B5EF4-FFF2-40B4-BE49-F238E27FC236}">
              <a16:creationId xmlns="" xmlns:a16="http://schemas.microsoft.com/office/drawing/2014/main" id="{00000000-0008-0000-0500-00006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74" name="Text Box 17">
          <a:extLst>
            <a:ext uri="{FF2B5EF4-FFF2-40B4-BE49-F238E27FC236}">
              <a16:creationId xmlns="" xmlns:a16="http://schemas.microsoft.com/office/drawing/2014/main" id="{00000000-0008-0000-0500-00006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75" name="Text Box 18">
          <a:extLst>
            <a:ext uri="{FF2B5EF4-FFF2-40B4-BE49-F238E27FC236}">
              <a16:creationId xmlns="" xmlns:a16="http://schemas.microsoft.com/office/drawing/2014/main" id="{00000000-0008-0000-0500-00006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76" name="Text Box 19">
          <a:extLst>
            <a:ext uri="{FF2B5EF4-FFF2-40B4-BE49-F238E27FC236}">
              <a16:creationId xmlns="" xmlns:a16="http://schemas.microsoft.com/office/drawing/2014/main" id="{00000000-0008-0000-0500-00006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77" name="Text Box 16">
          <a:extLst>
            <a:ext uri="{FF2B5EF4-FFF2-40B4-BE49-F238E27FC236}">
              <a16:creationId xmlns="" xmlns:a16="http://schemas.microsoft.com/office/drawing/2014/main" id="{00000000-0008-0000-0500-00006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78" name="Text Box 17">
          <a:extLst>
            <a:ext uri="{FF2B5EF4-FFF2-40B4-BE49-F238E27FC236}">
              <a16:creationId xmlns="" xmlns:a16="http://schemas.microsoft.com/office/drawing/2014/main" id="{00000000-0008-0000-0500-00006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79" name="Text Box 18">
          <a:extLst>
            <a:ext uri="{FF2B5EF4-FFF2-40B4-BE49-F238E27FC236}">
              <a16:creationId xmlns="" xmlns:a16="http://schemas.microsoft.com/office/drawing/2014/main" id="{00000000-0008-0000-0500-00006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80" name="Text Box 16">
          <a:extLst>
            <a:ext uri="{FF2B5EF4-FFF2-40B4-BE49-F238E27FC236}">
              <a16:creationId xmlns="" xmlns:a16="http://schemas.microsoft.com/office/drawing/2014/main" id="{00000000-0008-0000-0500-00006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81" name="Text Box 17">
          <a:extLst>
            <a:ext uri="{FF2B5EF4-FFF2-40B4-BE49-F238E27FC236}">
              <a16:creationId xmlns="" xmlns:a16="http://schemas.microsoft.com/office/drawing/2014/main" id="{00000000-0008-0000-0500-00006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82" name="Text Box 18">
          <a:extLst>
            <a:ext uri="{FF2B5EF4-FFF2-40B4-BE49-F238E27FC236}">
              <a16:creationId xmlns="" xmlns:a16="http://schemas.microsoft.com/office/drawing/2014/main" id="{00000000-0008-0000-0500-00006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83" name="Text Box 19">
          <a:extLst>
            <a:ext uri="{FF2B5EF4-FFF2-40B4-BE49-F238E27FC236}">
              <a16:creationId xmlns="" xmlns:a16="http://schemas.microsoft.com/office/drawing/2014/main" id="{00000000-0008-0000-0500-00006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84" name="Text Box 16">
          <a:extLst>
            <a:ext uri="{FF2B5EF4-FFF2-40B4-BE49-F238E27FC236}">
              <a16:creationId xmlns="" xmlns:a16="http://schemas.microsoft.com/office/drawing/2014/main" id="{00000000-0008-0000-0500-00007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85" name="Text Box 17">
          <a:extLst>
            <a:ext uri="{FF2B5EF4-FFF2-40B4-BE49-F238E27FC236}">
              <a16:creationId xmlns="" xmlns:a16="http://schemas.microsoft.com/office/drawing/2014/main" id="{00000000-0008-0000-0500-00007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86" name="Text Box 18">
          <a:extLst>
            <a:ext uri="{FF2B5EF4-FFF2-40B4-BE49-F238E27FC236}">
              <a16:creationId xmlns="" xmlns:a16="http://schemas.microsoft.com/office/drawing/2014/main" id="{00000000-0008-0000-0500-00007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87" name="Text Box 19">
          <a:extLst>
            <a:ext uri="{FF2B5EF4-FFF2-40B4-BE49-F238E27FC236}">
              <a16:creationId xmlns="" xmlns:a16="http://schemas.microsoft.com/office/drawing/2014/main" id="{00000000-0008-0000-0500-00007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56743"/>
    <xdr:sp macro="" textlink="">
      <xdr:nvSpPr>
        <xdr:cNvPr id="3188" name="Text Box 15">
          <a:extLst>
            <a:ext uri="{FF2B5EF4-FFF2-40B4-BE49-F238E27FC236}">
              <a16:creationId xmlns="" xmlns:a16="http://schemas.microsoft.com/office/drawing/2014/main" id="{00000000-0008-0000-0500-0000740C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504825</xdr:rowOff>
    </xdr:from>
    <xdr:ext cx="95250" cy="442269"/>
    <xdr:sp macro="" textlink="">
      <xdr:nvSpPr>
        <xdr:cNvPr id="3189" name="Text Box 15">
          <a:extLst>
            <a:ext uri="{FF2B5EF4-FFF2-40B4-BE49-F238E27FC236}">
              <a16:creationId xmlns="" xmlns:a16="http://schemas.microsoft.com/office/drawing/2014/main" id="{00000000-0008-0000-0500-000075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3191" name="Text Box 15">
          <a:extLst>
            <a:ext uri="{FF2B5EF4-FFF2-40B4-BE49-F238E27FC236}">
              <a16:creationId xmlns="" xmlns:a16="http://schemas.microsoft.com/office/drawing/2014/main" id="{00000000-0008-0000-0500-000077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4331"/>
    <xdr:sp macro="" textlink="">
      <xdr:nvSpPr>
        <xdr:cNvPr id="3192" name="Text Box 15">
          <a:extLst>
            <a:ext uri="{FF2B5EF4-FFF2-40B4-BE49-F238E27FC236}">
              <a16:creationId xmlns="" xmlns:a16="http://schemas.microsoft.com/office/drawing/2014/main" id="{00000000-0008-0000-0500-000078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504825</xdr:rowOff>
    </xdr:from>
    <xdr:ext cx="95250" cy="213632"/>
    <xdr:sp macro="" textlink="">
      <xdr:nvSpPr>
        <xdr:cNvPr id="3193" name="Text Box 15">
          <a:extLst>
            <a:ext uri="{FF2B5EF4-FFF2-40B4-BE49-F238E27FC236}">
              <a16:creationId xmlns="" xmlns:a16="http://schemas.microsoft.com/office/drawing/2014/main" id="{00000000-0008-0000-0500-0000790C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94" name="Text Box 16">
          <a:extLst>
            <a:ext uri="{FF2B5EF4-FFF2-40B4-BE49-F238E27FC236}">
              <a16:creationId xmlns="" xmlns:a16="http://schemas.microsoft.com/office/drawing/2014/main" id="{00000000-0008-0000-0500-00007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95" name="Text Box 17">
          <a:extLst>
            <a:ext uri="{FF2B5EF4-FFF2-40B4-BE49-F238E27FC236}">
              <a16:creationId xmlns="" xmlns:a16="http://schemas.microsoft.com/office/drawing/2014/main" id="{00000000-0008-0000-0500-00007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96" name="Text Box 18">
          <a:extLst>
            <a:ext uri="{FF2B5EF4-FFF2-40B4-BE49-F238E27FC236}">
              <a16:creationId xmlns="" xmlns:a16="http://schemas.microsoft.com/office/drawing/2014/main" id="{00000000-0008-0000-0500-00007C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97" name="Text Box 19">
          <a:extLst>
            <a:ext uri="{FF2B5EF4-FFF2-40B4-BE49-F238E27FC236}">
              <a16:creationId xmlns="" xmlns:a16="http://schemas.microsoft.com/office/drawing/2014/main" id="{00000000-0008-0000-0500-00007D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98" name="Text Box 16">
          <a:extLst>
            <a:ext uri="{FF2B5EF4-FFF2-40B4-BE49-F238E27FC236}">
              <a16:creationId xmlns="" xmlns:a16="http://schemas.microsoft.com/office/drawing/2014/main" id="{00000000-0008-0000-0500-00007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99" name="Text Box 17">
          <a:extLst>
            <a:ext uri="{FF2B5EF4-FFF2-40B4-BE49-F238E27FC236}">
              <a16:creationId xmlns="" xmlns:a16="http://schemas.microsoft.com/office/drawing/2014/main" id="{00000000-0008-0000-0500-00007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200" name="Text Box 18">
          <a:extLst>
            <a:ext uri="{FF2B5EF4-FFF2-40B4-BE49-F238E27FC236}">
              <a16:creationId xmlns="" xmlns:a16="http://schemas.microsoft.com/office/drawing/2014/main" id="{00000000-0008-0000-0500-00008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201" name="Text Box 19">
          <a:extLst>
            <a:ext uri="{FF2B5EF4-FFF2-40B4-BE49-F238E27FC236}">
              <a16:creationId xmlns="" xmlns:a16="http://schemas.microsoft.com/office/drawing/2014/main" id="{00000000-0008-0000-0500-000081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202" name="Text Box 16">
          <a:extLst>
            <a:ext uri="{FF2B5EF4-FFF2-40B4-BE49-F238E27FC236}">
              <a16:creationId xmlns="" xmlns:a16="http://schemas.microsoft.com/office/drawing/2014/main" id="{00000000-0008-0000-0500-00008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203" name="Text Box 17">
          <a:extLst>
            <a:ext uri="{FF2B5EF4-FFF2-40B4-BE49-F238E27FC236}">
              <a16:creationId xmlns="" xmlns:a16="http://schemas.microsoft.com/office/drawing/2014/main" id="{00000000-0008-0000-0500-00008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204" name="Text Box 18">
          <a:extLst>
            <a:ext uri="{FF2B5EF4-FFF2-40B4-BE49-F238E27FC236}">
              <a16:creationId xmlns="" xmlns:a16="http://schemas.microsoft.com/office/drawing/2014/main" id="{00000000-0008-0000-0500-00008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205" name="Text Box 19">
          <a:extLst>
            <a:ext uri="{FF2B5EF4-FFF2-40B4-BE49-F238E27FC236}">
              <a16:creationId xmlns="" xmlns:a16="http://schemas.microsoft.com/office/drawing/2014/main" id="{00000000-0008-0000-0500-000085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014"/>
    <xdr:sp macro="" textlink="">
      <xdr:nvSpPr>
        <xdr:cNvPr id="3206" name="Text Box 15">
          <a:extLst>
            <a:ext uri="{FF2B5EF4-FFF2-40B4-BE49-F238E27FC236}">
              <a16:creationId xmlns="" xmlns:a16="http://schemas.microsoft.com/office/drawing/2014/main" id="{00000000-0008-0000-0500-000086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207" name="Text Box 16">
          <a:extLst>
            <a:ext uri="{FF2B5EF4-FFF2-40B4-BE49-F238E27FC236}">
              <a16:creationId xmlns="" xmlns:a16="http://schemas.microsoft.com/office/drawing/2014/main" id="{00000000-0008-0000-0500-00008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208" name="Text Box 17">
          <a:extLst>
            <a:ext uri="{FF2B5EF4-FFF2-40B4-BE49-F238E27FC236}">
              <a16:creationId xmlns="" xmlns:a16="http://schemas.microsoft.com/office/drawing/2014/main" id="{00000000-0008-0000-0500-00008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209" name="Text Box 18">
          <a:extLst>
            <a:ext uri="{FF2B5EF4-FFF2-40B4-BE49-F238E27FC236}">
              <a16:creationId xmlns="" xmlns:a16="http://schemas.microsoft.com/office/drawing/2014/main" id="{00000000-0008-0000-0500-00008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210" name="Text Box 19">
          <a:extLst>
            <a:ext uri="{FF2B5EF4-FFF2-40B4-BE49-F238E27FC236}">
              <a16:creationId xmlns="" xmlns:a16="http://schemas.microsoft.com/office/drawing/2014/main" id="{00000000-0008-0000-0500-00008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504825</xdr:rowOff>
    </xdr:from>
    <xdr:ext cx="95250" cy="442269"/>
    <xdr:sp macro="" textlink="">
      <xdr:nvSpPr>
        <xdr:cNvPr id="3211" name="Text Box 15">
          <a:extLst>
            <a:ext uri="{FF2B5EF4-FFF2-40B4-BE49-F238E27FC236}">
              <a16:creationId xmlns="" xmlns:a16="http://schemas.microsoft.com/office/drawing/2014/main" id="{00000000-0008-0000-0500-00008B0C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212" name="Text Box 16">
          <a:extLst>
            <a:ext uri="{FF2B5EF4-FFF2-40B4-BE49-F238E27FC236}">
              <a16:creationId xmlns="" xmlns:a16="http://schemas.microsoft.com/office/drawing/2014/main" id="{00000000-0008-0000-0500-00008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213" name="Text Box 17">
          <a:extLst>
            <a:ext uri="{FF2B5EF4-FFF2-40B4-BE49-F238E27FC236}">
              <a16:creationId xmlns="" xmlns:a16="http://schemas.microsoft.com/office/drawing/2014/main" id="{00000000-0008-0000-0500-00008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214" name="Text Box 18">
          <a:extLst>
            <a:ext uri="{FF2B5EF4-FFF2-40B4-BE49-F238E27FC236}">
              <a16:creationId xmlns="" xmlns:a16="http://schemas.microsoft.com/office/drawing/2014/main" id="{00000000-0008-0000-0500-00008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215" name="Text Box 16">
          <a:extLst>
            <a:ext uri="{FF2B5EF4-FFF2-40B4-BE49-F238E27FC236}">
              <a16:creationId xmlns="" xmlns:a16="http://schemas.microsoft.com/office/drawing/2014/main" id="{00000000-0008-0000-0500-00008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216" name="Text Box 17">
          <a:extLst>
            <a:ext uri="{FF2B5EF4-FFF2-40B4-BE49-F238E27FC236}">
              <a16:creationId xmlns="" xmlns:a16="http://schemas.microsoft.com/office/drawing/2014/main" id="{00000000-0008-0000-0500-00009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217" name="Text Box 18">
          <a:extLst>
            <a:ext uri="{FF2B5EF4-FFF2-40B4-BE49-F238E27FC236}">
              <a16:creationId xmlns="" xmlns:a16="http://schemas.microsoft.com/office/drawing/2014/main" id="{00000000-0008-0000-0500-00009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218" name="Text Box 19">
          <a:extLst>
            <a:ext uri="{FF2B5EF4-FFF2-40B4-BE49-F238E27FC236}">
              <a16:creationId xmlns="" xmlns:a16="http://schemas.microsoft.com/office/drawing/2014/main" id="{00000000-0008-0000-0500-00009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219" name="Text Box 16">
          <a:extLst>
            <a:ext uri="{FF2B5EF4-FFF2-40B4-BE49-F238E27FC236}">
              <a16:creationId xmlns="" xmlns:a16="http://schemas.microsoft.com/office/drawing/2014/main" id="{00000000-0008-0000-0500-00009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220" name="Text Box 17">
          <a:extLst>
            <a:ext uri="{FF2B5EF4-FFF2-40B4-BE49-F238E27FC236}">
              <a16:creationId xmlns="" xmlns:a16="http://schemas.microsoft.com/office/drawing/2014/main" id="{00000000-0008-0000-0500-00009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221" name="Text Box 18">
          <a:extLst>
            <a:ext uri="{FF2B5EF4-FFF2-40B4-BE49-F238E27FC236}">
              <a16:creationId xmlns="" xmlns:a16="http://schemas.microsoft.com/office/drawing/2014/main" id="{00000000-0008-0000-0500-000095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84</xdr:row>
      <xdr:rowOff>170392</xdr:rowOff>
    </xdr:from>
    <xdr:ext cx="95250" cy="213632"/>
    <xdr:sp macro="" textlink="">
      <xdr:nvSpPr>
        <xdr:cNvPr id="3222" name="Text Box 15">
          <a:extLst>
            <a:ext uri="{FF2B5EF4-FFF2-40B4-BE49-F238E27FC236}">
              <a16:creationId xmlns="" xmlns:a16="http://schemas.microsoft.com/office/drawing/2014/main" id="{00000000-0008-0000-0500-000096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223" name="Text Box 16">
          <a:extLst>
            <a:ext uri="{FF2B5EF4-FFF2-40B4-BE49-F238E27FC236}">
              <a16:creationId xmlns="" xmlns:a16="http://schemas.microsoft.com/office/drawing/2014/main" id="{00000000-0008-0000-0500-00009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224" name="Text Box 17">
          <a:extLst>
            <a:ext uri="{FF2B5EF4-FFF2-40B4-BE49-F238E27FC236}">
              <a16:creationId xmlns="" xmlns:a16="http://schemas.microsoft.com/office/drawing/2014/main" id="{00000000-0008-0000-0500-00009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225" name="Text Box 18">
          <a:extLst>
            <a:ext uri="{FF2B5EF4-FFF2-40B4-BE49-F238E27FC236}">
              <a16:creationId xmlns="" xmlns:a16="http://schemas.microsoft.com/office/drawing/2014/main" id="{00000000-0008-0000-0500-00009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226" name="Text Box 19">
          <a:extLst>
            <a:ext uri="{FF2B5EF4-FFF2-40B4-BE49-F238E27FC236}">
              <a16:creationId xmlns="" xmlns:a16="http://schemas.microsoft.com/office/drawing/2014/main" id="{00000000-0008-0000-0500-00009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227" name="Text Box 16">
          <a:extLst>
            <a:ext uri="{FF2B5EF4-FFF2-40B4-BE49-F238E27FC236}">
              <a16:creationId xmlns="" xmlns:a16="http://schemas.microsoft.com/office/drawing/2014/main" id="{00000000-0008-0000-0500-00009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228" name="Text Box 17">
          <a:extLst>
            <a:ext uri="{FF2B5EF4-FFF2-40B4-BE49-F238E27FC236}">
              <a16:creationId xmlns="" xmlns:a16="http://schemas.microsoft.com/office/drawing/2014/main" id="{00000000-0008-0000-0500-00009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229" name="Text Box 18">
          <a:extLst>
            <a:ext uri="{FF2B5EF4-FFF2-40B4-BE49-F238E27FC236}">
              <a16:creationId xmlns="" xmlns:a16="http://schemas.microsoft.com/office/drawing/2014/main" id="{00000000-0008-0000-0500-00009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230" name="Text Box 19">
          <a:extLst>
            <a:ext uri="{FF2B5EF4-FFF2-40B4-BE49-F238E27FC236}">
              <a16:creationId xmlns="" xmlns:a16="http://schemas.microsoft.com/office/drawing/2014/main" id="{00000000-0008-0000-0500-00009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3231" name="Text Box 16">
          <a:extLst>
            <a:ext uri="{FF2B5EF4-FFF2-40B4-BE49-F238E27FC236}">
              <a16:creationId xmlns="" xmlns:a16="http://schemas.microsoft.com/office/drawing/2014/main" id="{00000000-0008-0000-0500-00009F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3232" name="Text Box 17">
          <a:extLst>
            <a:ext uri="{FF2B5EF4-FFF2-40B4-BE49-F238E27FC236}">
              <a16:creationId xmlns="" xmlns:a16="http://schemas.microsoft.com/office/drawing/2014/main" id="{00000000-0008-0000-0500-0000A0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3233" name="Text Box 18">
          <a:extLst>
            <a:ext uri="{FF2B5EF4-FFF2-40B4-BE49-F238E27FC236}">
              <a16:creationId xmlns="" xmlns:a16="http://schemas.microsoft.com/office/drawing/2014/main" id="{00000000-0008-0000-0500-0000A1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3234" name="Text Box 19">
          <a:extLst>
            <a:ext uri="{FF2B5EF4-FFF2-40B4-BE49-F238E27FC236}">
              <a16:creationId xmlns="" xmlns:a16="http://schemas.microsoft.com/office/drawing/2014/main" id="{00000000-0008-0000-0500-0000A2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014"/>
    <xdr:sp macro="" textlink="">
      <xdr:nvSpPr>
        <xdr:cNvPr id="3235" name="Text Box 15">
          <a:extLst>
            <a:ext uri="{FF2B5EF4-FFF2-40B4-BE49-F238E27FC236}">
              <a16:creationId xmlns="" xmlns:a16="http://schemas.microsoft.com/office/drawing/2014/main" id="{00000000-0008-0000-0500-0000A3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236" name="Text Box 16">
          <a:extLst>
            <a:ext uri="{FF2B5EF4-FFF2-40B4-BE49-F238E27FC236}">
              <a16:creationId xmlns="" xmlns:a16="http://schemas.microsoft.com/office/drawing/2014/main" id="{00000000-0008-0000-0500-0000A4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237" name="Text Box 17">
          <a:extLst>
            <a:ext uri="{FF2B5EF4-FFF2-40B4-BE49-F238E27FC236}">
              <a16:creationId xmlns="" xmlns:a16="http://schemas.microsoft.com/office/drawing/2014/main" id="{00000000-0008-0000-0500-0000A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238" name="Text Box 18">
          <a:extLst>
            <a:ext uri="{FF2B5EF4-FFF2-40B4-BE49-F238E27FC236}">
              <a16:creationId xmlns="" xmlns:a16="http://schemas.microsoft.com/office/drawing/2014/main" id="{00000000-0008-0000-0500-0000A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239" name="Text Box 19">
          <a:extLst>
            <a:ext uri="{FF2B5EF4-FFF2-40B4-BE49-F238E27FC236}">
              <a16:creationId xmlns="" xmlns:a16="http://schemas.microsoft.com/office/drawing/2014/main" id="{00000000-0008-0000-0500-0000A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240" name="Text Box 16">
          <a:extLst>
            <a:ext uri="{FF2B5EF4-FFF2-40B4-BE49-F238E27FC236}">
              <a16:creationId xmlns="" xmlns:a16="http://schemas.microsoft.com/office/drawing/2014/main" id="{00000000-0008-0000-0500-0000A8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241" name="Text Box 17">
          <a:extLst>
            <a:ext uri="{FF2B5EF4-FFF2-40B4-BE49-F238E27FC236}">
              <a16:creationId xmlns="" xmlns:a16="http://schemas.microsoft.com/office/drawing/2014/main" id="{00000000-0008-0000-0500-0000A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84</xdr:row>
      <xdr:rowOff>15875</xdr:rowOff>
    </xdr:from>
    <xdr:ext cx="95250" cy="171450"/>
    <xdr:sp macro="" textlink="">
      <xdr:nvSpPr>
        <xdr:cNvPr id="3242" name="Text Box 18">
          <a:extLst>
            <a:ext uri="{FF2B5EF4-FFF2-40B4-BE49-F238E27FC236}">
              <a16:creationId xmlns="" xmlns:a16="http://schemas.microsoft.com/office/drawing/2014/main" id="{00000000-0008-0000-0500-0000AA0C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243" name="Text Box 16">
          <a:extLst>
            <a:ext uri="{FF2B5EF4-FFF2-40B4-BE49-F238E27FC236}">
              <a16:creationId xmlns="" xmlns:a16="http://schemas.microsoft.com/office/drawing/2014/main" id="{00000000-0008-0000-0500-0000AB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244" name="Text Box 17">
          <a:extLst>
            <a:ext uri="{FF2B5EF4-FFF2-40B4-BE49-F238E27FC236}">
              <a16:creationId xmlns="" xmlns:a16="http://schemas.microsoft.com/office/drawing/2014/main" id="{00000000-0008-0000-0500-0000A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245" name="Text Box 18">
          <a:extLst>
            <a:ext uri="{FF2B5EF4-FFF2-40B4-BE49-F238E27FC236}">
              <a16:creationId xmlns="" xmlns:a16="http://schemas.microsoft.com/office/drawing/2014/main" id="{00000000-0008-0000-0500-0000A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246" name="Text Box 19">
          <a:extLst>
            <a:ext uri="{FF2B5EF4-FFF2-40B4-BE49-F238E27FC236}">
              <a16:creationId xmlns="" xmlns:a16="http://schemas.microsoft.com/office/drawing/2014/main" id="{00000000-0008-0000-0500-0000A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247" name="Text Box 16">
          <a:extLst>
            <a:ext uri="{FF2B5EF4-FFF2-40B4-BE49-F238E27FC236}">
              <a16:creationId xmlns="" xmlns:a16="http://schemas.microsoft.com/office/drawing/2014/main" id="{00000000-0008-0000-0500-0000A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84</xdr:row>
      <xdr:rowOff>170392</xdr:rowOff>
    </xdr:from>
    <xdr:ext cx="95250" cy="213632"/>
    <xdr:sp macro="" textlink="">
      <xdr:nvSpPr>
        <xdr:cNvPr id="3248" name="Text Box 15">
          <a:extLst>
            <a:ext uri="{FF2B5EF4-FFF2-40B4-BE49-F238E27FC236}">
              <a16:creationId xmlns="" xmlns:a16="http://schemas.microsoft.com/office/drawing/2014/main" id="{00000000-0008-0000-0500-0000B0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8496"/>
    <xdr:sp macro="" textlink="">
      <xdr:nvSpPr>
        <xdr:cNvPr id="3249" name="Text Box 15">
          <a:extLst>
            <a:ext uri="{FF2B5EF4-FFF2-40B4-BE49-F238E27FC236}">
              <a16:creationId xmlns="" xmlns:a16="http://schemas.microsoft.com/office/drawing/2014/main" id="{00000000-0008-0000-0500-0000B10C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442269"/>
    <xdr:sp macro="" textlink="">
      <xdr:nvSpPr>
        <xdr:cNvPr id="3250" name="Text Box 15">
          <a:extLst>
            <a:ext uri="{FF2B5EF4-FFF2-40B4-BE49-F238E27FC236}">
              <a16:creationId xmlns="" xmlns:a16="http://schemas.microsoft.com/office/drawing/2014/main" id="{00000000-0008-0000-0500-0000B2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504825</xdr:rowOff>
    </xdr:from>
    <xdr:ext cx="95250" cy="442269"/>
    <xdr:sp macro="" textlink="">
      <xdr:nvSpPr>
        <xdr:cNvPr id="3251" name="Text Box 15">
          <a:extLst>
            <a:ext uri="{FF2B5EF4-FFF2-40B4-BE49-F238E27FC236}">
              <a16:creationId xmlns="" xmlns:a16="http://schemas.microsoft.com/office/drawing/2014/main" id="{00000000-0008-0000-0500-0000B30C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3252" name="Text Box 15">
          <a:extLst>
            <a:ext uri="{FF2B5EF4-FFF2-40B4-BE49-F238E27FC236}">
              <a16:creationId xmlns="" xmlns:a16="http://schemas.microsoft.com/office/drawing/2014/main" id="{00000000-0008-0000-0500-0000B4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4331"/>
    <xdr:sp macro="" textlink="">
      <xdr:nvSpPr>
        <xdr:cNvPr id="3253" name="Text Box 15">
          <a:extLst>
            <a:ext uri="{FF2B5EF4-FFF2-40B4-BE49-F238E27FC236}">
              <a16:creationId xmlns="" xmlns:a16="http://schemas.microsoft.com/office/drawing/2014/main" id="{00000000-0008-0000-0500-0000B5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84</xdr:row>
      <xdr:rowOff>170392</xdr:rowOff>
    </xdr:from>
    <xdr:ext cx="95250" cy="213632"/>
    <xdr:sp macro="" textlink="">
      <xdr:nvSpPr>
        <xdr:cNvPr id="3254" name="Text Box 15">
          <a:extLst>
            <a:ext uri="{FF2B5EF4-FFF2-40B4-BE49-F238E27FC236}">
              <a16:creationId xmlns="" xmlns:a16="http://schemas.microsoft.com/office/drawing/2014/main" id="{00000000-0008-0000-0500-0000B60C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55" name="Text Box 16">
          <a:extLst>
            <a:ext uri="{FF2B5EF4-FFF2-40B4-BE49-F238E27FC236}">
              <a16:creationId xmlns="" xmlns:a16="http://schemas.microsoft.com/office/drawing/2014/main" id="{00000000-0008-0000-0500-0000B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56" name="Text Box 17">
          <a:extLst>
            <a:ext uri="{FF2B5EF4-FFF2-40B4-BE49-F238E27FC236}">
              <a16:creationId xmlns="" xmlns:a16="http://schemas.microsoft.com/office/drawing/2014/main" id="{00000000-0008-0000-0500-0000B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57" name="Text Box 18">
          <a:extLst>
            <a:ext uri="{FF2B5EF4-FFF2-40B4-BE49-F238E27FC236}">
              <a16:creationId xmlns="" xmlns:a16="http://schemas.microsoft.com/office/drawing/2014/main" id="{00000000-0008-0000-0500-0000B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58" name="Text Box 19">
          <a:extLst>
            <a:ext uri="{FF2B5EF4-FFF2-40B4-BE49-F238E27FC236}">
              <a16:creationId xmlns="" xmlns:a16="http://schemas.microsoft.com/office/drawing/2014/main" id="{00000000-0008-0000-0500-0000B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59" name="Text Box 16">
          <a:extLst>
            <a:ext uri="{FF2B5EF4-FFF2-40B4-BE49-F238E27FC236}">
              <a16:creationId xmlns="" xmlns:a16="http://schemas.microsoft.com/office/drawing/2014/main" id="{00000000-0008-0000-0500-0000B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60" name="Text Box 17">
          <a:extLst>
            <a:ext uri="{FF2B5EF4-FFF2-40B4-BE49-F238E27FC236}">
              <a16:creationId xmlns="" xmlns:a16="http://schemas.microsoft.com/office/drawing/2014/main" id="{00000000-0008-0000-0500-0000B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61" name="Text Box 18">
          <a:extLst>
            <a:ext uri="{FF2B5EF4-FFF2-40B4-BE49-F238E27FC236}">
              <a16:creationId xmlns="" xmlns:a16="http://schemas.microsoft.com/office/drawing/2014/main" id="{00000000-0008-0000-0500-0000B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62" name="Text Box 19">
          <a:extLst>
            <a:ext uri="{FF2B5EF4-FFF2-40B4-BE49-F238E27FC236}">
              <a16:creationId xmlns="" xmlns:a16="http://schemas.microsoft.com/office/drawing/2014/main" id="{00000000-0008-0000-0500-0000B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263" name="Text Box 16">
          <a:extLst>
            <a:ext uri="{FF2B5EF4-FFF2-40B4-BE49-F238E27FC236}">
              <a16:creationId xmlns="" xmlns:a16="http://schemas.microsoft.com/office/drawing/2014/main" id="{00000000-0008-0000-0500-0000BF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264" name="Text Box 17">
          <a:extLst>
            <a:ext uri="{FF2B5EF4-FFF2-40B4-BE49-F238E27FC236}">
              <a16:creationId xmlns="" xmlns:a16="http://schemas.microsoft.com/office/drawing/2014/main" id="{00000000-0008-0000-0500-0000C0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265" name="Text Box 18">
          <a:extLst>
            <a:ext uri="{FF2B5EF4-FFF2-40B4-BE49-F238E27FC236}">
              <a16:creationId xmlns="" xmlns:a16="http://schemas.microsoft.com/office/drawing/2014/main" id="{00000000-0008-0000-0500-0000C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266" name="Text Box 19">
          <a:extLst>
            <a:ext uri="{FF2B5EF4-FFF2-40B4-BE49-F238E27FC236}">
              <a16:creationId xmlns="" xmlns:a16="http://schemas.microsoft.com/office/drawing/2014/main" id="{00000000-0008-0000-0500-0000C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014"/>
    <xdr:sp macro="" textlink="">
      <xdr:nvSpPr>
        <xdr:cNvPr id="3267" name="Text Box 15">
          <a:extLst>
            <a:ext uri="{FF2B5EF4-FFF2-40B4-BE49-F238E27FC236}">
              <a16:creationId xmlns="" xmlns:a16="http://schemas.microsoft.com/office/drawing/2014/main" id="{00000000-0008-0000-0500-0000C3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68" name="Text Box 16">
          <a:extLst>
            <a:ext uri="{FF2B5EF4-FFF2-40B4-BE49-F238E27FC236}">
              <a16:creationId xmlns="" xmlns:a16="http://schemas.microsoft.com/office/drawing/2014/main" id="{00000000-0008-0000-0500-0000C4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69" name="Text Box 17">
          <a:extLst>
            <a:ext uri="{FF2B5EF4-FFF2-40B4-BE49-F238E27FC236}">
              <a16:creationId xmlns="" xmlns:a16="http://schemas.microsoft.com/office/drawing/2014/main" id="{00000000-0008-0000-0500-0000C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70" name="Text Box 18">
          <a:extLst>
            <a:ext uri="{FF2B5EF4-FFF2-40B4-BE49-F238E27FC236}">
              <a16:creationId xmlns="" xmlns:a16="http://schemas.microsoft.com/office/drawing/2014/main" id="{00000000-0008-0000-0500-0000C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71" name="Text Box 19">
          <a:extLst>
            <a:ext uri="{FF2B5EF4-FFF2-40B4-BE49-F238E27FC236}">
              <a16:creationId xmlns="" xmlns:a16="http://schemas.microsoft.com/office/drawing/2014/main" id="{00000000-0008-0000-0500-0000C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72" name="Text Box 16">
          <a:extLst>
            <a:ext uri="{FF2B5EF4-FFF2-40B4-BE49-F238E27FC236}">
              <a16:creationId xmlns="" xmlns:a16="http://schemas.microsoft.com/office/drawing/2014/main" id="{00000000-0008-0000-0500-0000C8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73" name="Text Box 17">
          <a:extLst>
            <a:ext uri="{FF2B5EF4-FFF2-40B4-BE49-F238E27FC236}">
              <a16:creationId xmlns="" xmlns:a16="http://schemas.microsoft.com/office/drawing/2014/main" id="{00000000-0008-0000-0500-0000C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74" name="Text Box 18">
          <a:extLst>
            <a:ext uri="{FF2B5EF4-FFF2-40B4-BE49-F238E27FC236}">
              <a16:creationId xmlns="" xmlns:a16="http://schemas.microsoft.com/office/drawing/2014/main" id="{00000000-0008-0000-0500-0000C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75" name="Text Box 16">
          <a:extLst>
            <a:ext uri="{FF2B5EF4-FFF2-40B4-BE49-F238E27FC236}">
              <a16:creationId xmlns="" xmlns:a16="http://schemas.microsoft.com/office/drawing/2014/main" id="{00000000-0008-0000-0500-0000CB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76" name="Text Box 17">
          <a:extLst>
            <a:ext uri="{FF2B5EF4-FFF2-40B4-BE49-F238E27FC236}">
              <a16:creationId xmlns="" xmlns:a16="http://schemas.microsoft.com/office/drawing/2014/main" id="{00000000-0008-0000-0500-0000C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77" name="Text Box 18">
          <a:extLst>
            <a:ext uri="{FF2B5EF4-FFF2-40B4-BE49-F238E27FC236}">
              <a16:creationId xmlns="" xmlns:a16="http://schemas.microsoft.com/office/drawing/2014/main" id="{00000000-0008-0000-0500-0000C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78" name="Text Box 19">
          <a:extLst>
            <a:ext uri="{FF2B5EF4-FFF2-40B4-BE49-F238E27FC236}">
              <a16:creationId xmlns="" xmlns:a16="http://schemas.microsoft.com/office/drawing/2014/main" id="{00000000-0008-0000-0500-0000C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79" name="Text Box 16">
          <a:extLst>
            <a:ext uri="{FF2B5EF4-FFF2-40B4-BE49-F238E27FC236}">
              <a16:creationId xmlns="" xmlns:a16="http://schemas.microsoft.com/office/drawing/2014/main" id="{00000000-0008-0000-0500-0000C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80" name="Text Box 17">
          <a:extLst>
            <a:ext uri="{FF2B5EF4-FFF2-40B4-BE49-F238E27FC236}">
              <a16:creationId xmlns="" xmlns:a16="http://schemas.microsoft.com/office/drawing/2014/main" id="{00000000-0008-0000-0500-0000D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81" name="Text Box 18">
          <a:extLst>
            <a:ext uri="{FF2B5EF4-FFF2-40B4-BE49-F238E27FC236}">
              <a16:creationId xmlns="" xmlns:a16="http://schemas.microsoft.com/office/drawing/2014/main" id="{00000000-0008-0000-0500-0000D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82" name="Text Box 19">
          <a:extLst>
            <a:ext uri="{FF2B5EF4-FFF2-40B4-BE49-F238E27FC236}">
              <a16:creationId xmlns="" xmlns:a16="http://schemas.microsoft.com/office/drawing/2014/main" id="{00000000-0008-0000-0500-0000D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56743"/>
    <xdr:sp macro="" textlink="">
      <xdr:nvSpPr>
        <xdr:cNvPr id="3283" name="Text Box 15">
          <a:extLst>
            <a:ext uri="{FF2B5EF4-FFF2-40B4-BE49-F238E27FC236}">
              <a16:creationId xmlns="" xmlns:a16="http://schemas.microsoft.com/office/drawing/2014/main" id="{00000000-0008-0000-0500-0000D30C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442269"/>
    <xdr:sp macro="" textlink="">
      <xdr:nvSpPr>
        <xdr:cNvPr id="3284" name="Text Box 15">
          <a:extLst>
            <a:ext uri="{FF2B5EF4-FFF2-40B4-BE49-F238E27FC236}">
              <a16:creationId xmlns="" xmlns:a16="http://schemas.microsoft.com/office/drawing/2014/main" id="{00000000-0008-0000-0500-0000D4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504825</xdr:rowOff>
    </xdr:from>
    <xdr:ext cx="95250" cy="442269"/>
    <xdr:sp macro="" textlink="">
      <xdr:nvSpPr>
        <xdr:cNvPr id="3285" name="Text Box 15">
          <a:extLst>
            <a:ext uri="{FF2B5EF4-FFF2-40B4-BE49-F238E27FC236}">
              <a16:creationId xmlns="" xmlns:a16="http://schemas.microsoft.com/office/drawing/2014/main" id="{00000000-0008-0000-0500-0000D50C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3286" name="Text Box 15">
          <a:extLst>
            <a:ext uri="{FF2B5EF4-FFF2-40B4-BE49-F238E27FC236}">
              <a16:creationId xmlns="" xmlns:a16="http://schemas.microsoft.com/office/drawing/2014/main" id="{00000000-0008-0000-0500-0000D6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4331"/>
    <xdr:sp macro="" textlink="">
      <xdr:nvSpPr>
        <xdr:cNvPr id="3287" name="Text Box 15">
          <a:extLst>
            <a:ext uri="{FF2B5EF4-FFF2-40B4-BE49-F238E27FC236}">
              <a16:creationId xmlns="" xmlns:a16="http://schemas.microsoft.com/office/drawing/2014/main" id="{00000000-0008-0000-0500-0000D7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213632"/>
    <xdr:sp macro="" textlink="">
      <xdr:nvSpPr>
        <xdr:cNvPr id="3288" name="Text Box 15">
          <a:extLst>
            <a:ext uri="{FF2B5EF4-FFF2-40B4-BE49-F238E27FC236}">
              <a16:creationId xmlns="" xmlns:a16="http://schemas.microsoft.com/office/drawing/2014/main" id="{00000000-0008-0000-0500-0000D80C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89" name="Text Box 16">
          <a:extLst>
            <a:ext uri="{FF2B5EF4-FFF2-40B4-BE49-F238E27FC236}">
              <a16:creationId xmlns="" xmlns:a16="http://schemas.microsoft.com/office/drawing/2014/main" id="{00000000-0008-0000-0500-0000D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90" name="Text Box 17">
          <a:extLst>
            <a:ext uri="{FF2B5EF4-FFF2-40B4-BE49-F238E27FC236}">
              <a16:creationId xmlns="" xmlns:a16="http://schemas.microsoft.com/office/drawing/2014/main" id="{00000000-0008-0000-0500-0000D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91" name="Text Box 18">
          <a:extLst>
            <a:ext uri="{FF2B5EF4-FFF2-40B4-BE49-F238E27FC236}">
              <a16:creationId xmlns="" xmlns:a16="http://schemas.microsoft.com/office/drawing/2014/main" id="{00000000-0008-0000-0500-0000D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92" name="Text Box 19">
          <a:extLst>
            <a:ext uri="{FF2B5EF4-FFF2-40B4-BE49-F238E27FC236}">
              <a16:creationId xmlns="" xmlns:a16="http://schemas.microsoft.com/office/drawing/2014/main" id="{00000000-0008-0000-0500-0000DC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93" name="Text Box 16">
          <a:extLst>
            <a:ext uri="{FF2B5EF4-FFF2-40B4-BE49-F238E27FC236}">
              <a16:creationId xmlns="" xmlns:a16="http://schemas.microsoft.com/office/drawing/2014/main" id="{00000000-0008-0000-0500-0000D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94" name="Text Box 17">
          <a:extLst>
            <a:ext uri="{FF2B5EF4-FFF2-40B4-BE49-F238E27FC236}">
              <a16:creationId xmlns="" xmlns:a16="http://schemas.microsoft.com/office/drawing/2014/main" id="{00000000-0008-0000-0500-0000D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95" name="Text Box 18">
          <a:extLst>
            <a:ext uri="{FF2B5EF4-FFF2-40B4-BE49-F238E27FC236}">
              <a16:creationId xmlns="" xmlns:a16="http://schemas.microsoft.com/office/drawing/2014/main" id="{00000000-0008-0000-0500-0000D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96" name="Text Box 19">
          <a:extLst>
            <a:ext uri="{FF2B5EF4-FFF2-40B4-BE49-F238E27FC236}">
              <a16:creationId xmlns="" xmlns:a16="http://schemas.microsoft.com/office/drawing/2014/main" id="{00000000-0008-0000-0500-0000E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297" name="Text Box 16">
          <a:extLst>
            <a:ext uri="{FF2B5EF4-FFF2-40B4-BE49-F238E27FC236}">
              <a16:creationId xmlns="" xmlns:a16="http://schemas.microsoft.com/office/drawing/2014/main" id="{00000000-0008-0000-0500-0000E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298" name="Text Box 17">
          <a:extLst>
            <a:ext uri="{FF2B5EF4-FFF2-40B4-BE49-F238E27FC236}">
              <a16:creationId xmlns="" xmlns:a16="http://schemas.microsoft.com/office/drawing/2014/main" id="{00000000-0008-0000-0500-0000E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299" name="Text Box 18">
          <a:extLst>
            <a:ext uri="{FF2B5EF4-FFF2-40B4-BE49-F238E27FC236}">
              <a16:creationId xmlns="" xmlns:a16="http://schemas.microsoft.com/office/drawing/2014/main" id="{00000000-0008-0000-0500-0000E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300" name="Text Box 19">
          <a:extLst>
            <a:ext uri="{FF2B5EF4-FFF2-40B4-BE49-F238E27FC236}">
              <a16:creationId xmlns="" xmlns:a16="http://schemas.microsoft.com/office/drawing/2014/main" id="{00000000-0008-0000-0500-0000E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014"/>
    <xdr:sp macro="" textlink="">
      <xdr:nvSpPr>
        <xdr:cNvPr id="3301" name="Text Box 15">
          <a:extLst>
            <a:ext uri="{FF2B5EF4-FFF2-40B4-BE49-F238E27FC236}">
              <a16:creationId xmlns="" xmlns:a16="http://schemas.microsoft.com/office/drawing/2014/main" id="{00000000-0008-0000-0500-0000E5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302" name="Text Box 16">
          <a:extLst>
            <a:ext uri="{FF2B5EF4-FFF2-40B4-BE49-F238E27FC236}">
              <a16:creationId xmlns="" xmlns:a16="http://schemas.microsoft.com/office/drawing/2014/main" id="{00000000-0008-0000-0500-0000E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303" name="Text Box 17">
          <a:extLst>
            <a:ext uri="{FF2B5EF4-FFF2-40B4-BE49-F238E27FC236}">
              <a16:creationId xmlns="" xmlns:a16="http://schemas.microsoft.com/office/drawing/2014/main" id="{00000000-0008-0000-0500-0000E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304" name="Text Box 18">
          <a:extLst>
            <a:ext uri="{FF2B5EF4-FFF2-40B4-BE49-F238E27FC236}">
              <a16:creationId xmlns="" xmlns:a16="http://schemas.microsoft.com/office/drawing/2014/main" id="{00000000-0008-0000-0500-0000E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305" name="Text Box 19">
          <a:extLst>
            <a:ext uri="{FF2B5EF4-FFF2-40B4-BE49-F238E27FC236}">
              <a16:creationId xmlns="" xmlns:a16="http://schemas.microsoft.com/office/drawing/2014/main" id="{00000000-0008-0000-0500-0000E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504825</xdr:rowOff>
    </xdr:from>
    <xdr:ext cx="95250" cy="442269"/>
    <xdr:sp macro="" textlink="">
      <xdr:nvSpPr>
        <xdr:cNvPr id="3306" name="Text Box 15">
          <a:extLst>
            <a:ext uri="{FF2B5EF4-FFF2-40B4-BE49-F238E27FC236}">
              <a16:creationId xmlns="" xmlns:a16="http://schemas.microsoft.com/office/drawing/2014/main" id="{00000000-0008-0000-0500-0000EA0C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307" name="Text Box 16">
          <a:extLst>
            <a:ext uri="{FF2B5EF4-FFF2-40B4-BE49-F238E27FC236}">
              <a16:creationId xmlns="" xmlns:a16="http://schemas.microsoft.com/office/drawing/2014/main" id="{00000000-0008-0000-0500-0000E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308" name="Text Box 17">
          <a:extLst>
            <a:ext uri="{FF2B5EF4-FFF2-40B4-BE49-F238E27FC236}">
              <a16:creationId xmlns="" xmlns:a16="http://schemas.microsoft.com/office/drawing/2014/main" id="{00000000-0008-0000-0500-0000E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309" name="Text Box 18">
          <a:extLst>
            <a:ext uri="{FF2B5EF4-FFF2-40B4-BE49-F238E27FC236}">
              <a16:creationId xmlns="" xmlns:a16="http://schemas.microsoft.com/office/drawing/2014/main" id="{00000000-0008-0000-0500-0000E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310" name="Text Box 16">
          <a:extLst>
            <a:ext uri="{FF2B5EF4-FFF2-40B4-BE49-F238E27FC236}">
              <a16:creationId xmlns="" xmlns:a16="http://schemas.microsoft.com/office/drawing/2014/main" id="{00000000-0008-0000-0500-0000E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311" name="Text Box 17">
          <a:extLst>
            <a:ext uri="{FF2B5EF4-FFF2-40B4-BE49-F238E27FC236}">
              <a16:creationId xmlns="" xmlns:a16="http://schemas.microsoft.com/office/drawing/2014/main" id="{00000000-0008-0000-0500-0000E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312" name="Text Box 18">
          <a:extLst>
            <a:ext uri="{FF2B5EF4-FFF2-40B4-BE49-F238E27FC236}">
              <a16:creationId xmlns="" xmlns:a16="http://schemas.microsoft.com/office/drawing/2014/main" id="{00000000-0008-0000-0500-0000F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313" name="Text Box 19">
          <a:extLst>
            <a:ext uri="{FF2B5EF4-FFF2-40B4-BE49-F238E27FC236}">
              <a16:creationId xmlns="" xmlns:a16="http://schemas.microsoft.com/office/drawing/2014/main" id="{00000000-0008-0000-0500-0000F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314" name="Text Box 16">
          <a:extLst>
            <a:ext uri="{FF2B5EF4-FFF2-40B4-BE49-F238E27FC236}">
              <a16:creationId xmlns="" xmlns:a16="http://schemas.microsoft.com/office/drawing/2014/main" id="{00000000-0008-0000-0500-0000F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315" name="Text Box 17">
          <a:extLst>
            <a:ext uri="{FF2B5EF4-FFF2-40B4-BE49-F238E27FC236}">
              <a16:creationId xmlns="" xmlns:a16="http://schemas.microsoft.com/office/drawing/2014/main" id="{00000000-0008-0000-0500-0000F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316" name="Text Box 18">
          <a:extLst>
            <a:ext uri="{FF2B5EF4-FFF2-40B4-BE49-F238E27FC236}">
              <a16:creationId xmlns="" xmlns:a16="http://schemas.microsoft.com/office/drawing/2014/main" id="{00000000-0008-0000-0500-0000F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90</xdr:row>
      <xdr:rowOff>170392</xdr:rowOff>
    </xdr:from>
    <xdr:ext cx="95250" cy="213632"/>
    <xdr:sp macro="" textlink="">
      <xdr:nvSpPr>
        <xdr:cNvPr id="3317" name="Text Box 15">
          <a:extLst>
            <a:ext uri="{FF2B5EF4-FFF2-40B4-BE49-F238E27FC236}">
              <a16:creationId xmlns="" xmlns:a16="http://schemas.microsoft.com/office/drawing/2014/main" id="{00000000-0008-0000-0500-0000F5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318" name="Text Box 16">
          <a:extLst>
            <a:ext uri="{FF2B5EF4-FFF2-40B4-BE49-F238E27FC236}">
              <a16:creationId xmlns="" xmlns:a16="http://schemas.microsoft.com/office/drawing/2014/main" id="{00000000-0008-0000-0500-0000F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319" name="Text Box 17">
          <a:extLst>
            <a:ext uri="{FF2B5EF4-FFF2-40B4-BE49-F238E27FC236}">
              <a16:creationId xmlns="" xmlns:a16="http://schemas.microsoft.com/office/drawing/2014/main" id="{00000000-0008-0000-0500-0000F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320" name="Text Box 18">
          <a:extLst>
            <a:ext uri="{FF2B5EF4-FFF2-40B4-BE49-F238E27FC236}">
              <a16:creationId xmlns="" xmlns:a16="http://schemas.microsoft.com/office/drawing/2014/main" id="{00000000-0008-0000-0500-0000F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321" name="Text Box 19">
          <a:extLst>
            <a:ext uri="{FF2B5EF4-FFF2-40B4-BE49-F238E27FC236}">
              <a16:creationId xmlns="" xmlns:a16="http://schemas.microsoft.com/office/drawing/2014/main" id="{00000000-0008-0000-0500-0000F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322" name="Text Box 16">
          <a:extLst>
            <a:ext uri="{FF2B5EF4-FFF2-40B4-BE49-F238E27FC236}">
              <a16:creationId xmlns="" xmlns:a16="http://schemas.microsoft.com/office/drawing/2014/main" id="{00000000-0008-0000-0500-0000F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323" name="Text Box 17">
          <a:extLst>
            <a:ext uri="{FF2B5EF4-FFF2-40B4-BE49-F238E27FC236}">
              <a16:creationId xmlns="" xmlns:a16="http://schemas.microsoft.com/office/drawing/2014/main" id="{00000000-0008-0000-0500-0000F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324" name="Text Box 18">
          <a:extLst>
            <a:ext uri="{FF2B5EF4-FFF2-40B4-BE49-F238E27FC236}">
              <a16:creationId xmlns="" xmlns:a16="http://schemas.microsoft.com/office/drawing/2014/main" id="{00000000-0008-0000-0500-0000F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325" name="Text Box 19">
          <a:extLst>
            <a:ext uri="{FF2B5EF4-FFF2-40B4-BE49-F238E27FC236}">
              <a16:creationId xmlns="" xmlns:a16="http://schemas.microsoft.com/office/drawing/2014/main" id="{00000000-0008-0000-0500-0000F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3326" name="Text Box 16">
          <a:extLst>
            <a:ext uri="{FF2B5EF4-FFF2-40B4-BE49-F238E27FC236}">
              <a16:creationId xmlns="" xmlns:a16="http://schemas.microsoft.com/office/drawing/2014/main" id="{00000000-0008-0000-0500-0000FE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3327" name="Text Box 17">
          <a:extLst>
            <a:ext uri="{FF2B5EF4-FFF2-40B4-BE49-F238E27FC236}">
              <a16:creationId xmlns="" xmlns:a16="http://schemas.microsoft.com/office/drawing/2014/main" id="{00000000-0008-0000-0500-0000FF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3328" name="Text Box 18">
          <a:extLst>
            <a:ext uri="{FF2B5EF4-FFF2-40B4-BE49-F238E27FC236}">
              <a16:creationId xmlns="" xmlns:a16="http://schemas.microsoft.com/office/drawing/2014/main" id="{00000000-0008-0000-0500-000000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3329" name="Text Box 19">
          <a:extLst>
            <a:ext uri="{FF2B5EF4-FFF2-40B4-BE49-F238E27FC236}">
              <a16:creationId xmlns="" xmlns:a16="http://schemas.microsoft.com/office/drawing/2014/main" id="{00000000-0008-0000-0500-000001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014"/>
    <xdr:sp macro="" textlink="">
      <xdr:nvSpPr>
        <xdr:cNvPr id="3330" name="Text Box 15">
          <a:extLst>
            <a:ext uri="{FF2B5EF4-FFF2-40B4-BE49-F238E27FC236}">
              <a16:creationId xmlns="" xmlns:a16="http://schemas.microsoft.com/office/drawing/2014/main" id="{00000000-0008-0000-0500-000002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331" name="Text Box 16">
          <a:extLst>
            <a:ext uri="{FF2B5EF4-FFF2-40B4-BE49-F238E27FC236}">
              <a16:creationId xmlns="" xmlns:a16="http://schemas.microsoft.com/office/drawing/2014/main" id="{00000000-0008-0000-0500-00000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332" name="Text Box 17">
          <a:extLst>
            <a:ext uri="{FF2B5EF4-FFF2-40B4-BE49-F238E27FC236}">
              <a16:creationId xmlns="" xmlns:a16="http://schemas.microsoft.com/office/drawing/2014/main" id="{00000000-0008-0000-0500-00000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333" name="Text Box 18">
          <a:extLst>
            <a:ext uri="{FF2B5EF4-FFF2-40B4-BE49-F238E27FC236}">
              <a16:creationId xmlns="" xmlns:a16="http://schemas.microsoft.com/office/drawing/2014/main" id="{00000000-0008-0000-0500-00000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334" name="Text Box 19">
          <a:extLst>
            <a:ext uri="{FF2B5EF4-FFF2-40B4-BE49-F238E27FC236}">
              <a16:creationId xmlns="" xmlns:a16="http://schemas.microsoft.com/office/drawing/2014/main" id="{00000000-0008-0000-0500-00000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335" name="Text Box 16">
          <a:extLst>
            <a:ext uri="{FF2B5EF4-FFF2-40B4-BE49-F238E27FC236}">
              <a16:creationId xmlns="" xmlns:a16="http://schemas.microsoft.com/office/drawing/2014/main" id="{00000000-0008-0000-0500-00000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336" name="Text Box 17">
          <a:extLst>
            <a:ext uri="{FF2B5EF4-FFF2-40B4-BE49-F238E27FC236}">
              <a16:creationId xmlns="" xmlns:a16="http://schemas.microsoft.com/office/drawing/2014/main" id="{00000000-0008-0000-0500-00000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90</xdr:row>
      <xdr:rowOff>15875</xdr:rowOff>
    </xdr:from>
    <xdr:ext cx="95250" cy="171450"/>
    <xdr:sp macro="" textlink="">
      <xdr:nvSpPr>
        <xdr:cNvPr id="3337" name="Text Box 18">
          <a:extLst>
            <a:ext uri="{FF2B5EF4-FFF2-40B4-BE49-F238E27FC236}">
              <a16:creationId xmlns="" xmlns:a16="http://schemas.microsoft.com/office/drawing/2014/main" id="{00000000-0008-0000-0500-0000090D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338" name="Text Box 16">
          <a:extLst>
            <a:ext uri="{FF2B5EF4-FFF2-40B4-BE49-F238E27FC236}">
              <a16:creationId xmlns="" xmlns:a16="http://schemas.microsoft.com/office/drawing/2014/main" id="{00000000-0008-0000-0500-00000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339" name="Text Box 17">
          <a:extLst>
            <a:ext uri="{FF2B5EF4-FFF2-40B4-BE49-F238E27FC236}">
              <a16:creationId xmlns="" xmlns:a16="http://schemas.microsoft.com/office/drawing/2014/main" id="{00000000-0008-0000-0500-00000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340" name="Text Box 18">
          <a:extLst>
            <a:ext uri="{FF2B5EF4-FFF2-40B4-BE49-F238E27FC236}">
              <a16:creationId xmlns="" xmlns:a16="http://schemas.microsoft.com/office/drawing/2014/main" id="{00000000-0008-0000-0500-00000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341" name="Text Box 19">
          <a:extLst>
            <a:ext uri="{FF2B5EF4-FFF2-40B4-BE49-F238E27FC236}">
              <a16:creationId xmlns="" xmlns:a16="http://schemas.microsoft.com/office/drawing/2014/main" id="{00000000-0008-0000-0500-00000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342" name="Text Box 16">
          <a:extLst>
            <a:ext uri="{FF2B5EF4-FFF2-40B4-BE49-F238E27FC236}">
              <a16:creationId xmlns="" xmlns:a16="http://schemas.microsoft.com/office/drawing/2014/main" id="{00000000-0008-0000-0500-00000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90</xdr:row>
      <xdr:rowOff>170392</xdr:rowOff>
    </xdr:from>
    <xdr:ext cx="95250" cy="213632"/>
    <xdr:sp macro="" textlink="">
      <xdr:nvSpPr>
        <xdr:cNvPr id="3343" name="Text Box 15">
          <a:extLst>
            <a:ext uri="{FF2B5EF4-FFF2-40B4-BE49-F238E27FC236}">
              <a16:creationId xmlns="" xmlns:a16="http://schemas.microsoft.com/office/drawing/2014/main" id="{00000000-0008-0000-0500-00000F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8496"/>
    <xdr:sp macro="" textlink="">
      <xdr:nvSpPr>
        <xdr:cNvPr id="3344" name="Text Box 15">
          <a:extLst>
            <a:ext uri="{FF2B5EF4-FFF2-40B4-BE49-F238E27FC236}">
              <a16:creationId xmlns="" xmlns:a16="http://schemas.microsoft.com/office/drawing/2014/main" id="{00000000-0008-0000-0500-0000100D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442269"/>
    <xdr:sp macro="" textlink="">
      <xdr:nvSpPr>
        <xdr:cNvPr id="3345" name="Text Box 15">
          <a:extLst>
            <a:ext uri="{FF2B5EF4-FFF2-40B4-BE49-F238E27FC236}">
              <a16:creationId xmlns="" xmlns:a16="http://schemas.microsoft.com/office/drawing/2014/main" id="{00000000-0008-0000-0500-000011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504825</xdr:rowOff>
    </xdr:from>
    <xdr:ext cx="95250" cy="442269"/>
    <xdr:sp macro="" textlink="">
      <xdr:nvSpPr>
        <xdr:cNvPr id="3346" name="Text Box 15">
          <a:extLst>
            <a:ext uri="{FF2B5EF4-FFF2-40B4-BE49-F238E27FC236}">
              <a16:creationId xmlns="" xmlns:a16="http://schemas.microsoft.com/office/drawing/2014/main" id="{00000000-0008-0000-0500-000012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3347" name="Text Box 15">
          <a:extLst>
            <a:ext uri="{FF2B5EF4-FFF2-40B4-BE49-F238E27FC236}">
              <a16:creationId xmlns="" xmlns:a16="http://schemas.microsoft.com/office/drawing/2014/main" id="{00000000-0008-0000-0500-000013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4331"/>
    <xdr:sp macro="" textlink="">
      <xdr:nvSpPr>
        <xdr:cNvPr id="3348" name="Text Box 15">
          <a:extLst>
            <a:ext uri="{FF2B5EF4-FFF2-40B4-BE49-F238E27FC236}">
              <a16:creationId xmlns="" xmlns:a16="http://schemas.microsoft.com/office/drawing/2014/main" id="{00000000-0008-0000-0500-000014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90</xdr:row>
      <xdr:rowOff>170392</xdr:rowOff>
    </xdr:from>
    <xdr:ext cx="95250" cy="213632"/>
    <xdr:sp macro="" textlink="">
      <xdr:nvSpPr>
        <xdr:cNvPr id="3349" name="Text Box 15">
          <a:extLst>
            <a:ext uri="{FF2B5EF4-FFF2-40B4-BE49-F238E27FC236}">
              <a16:creationId xmlns="" xmlns:a16="http://schemas.microsoft.com/office/drawing/2014/main" id="{00000000-0008-0000-0500-0000150D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50" name="Text Box 16">
          <a:extLst>
            <a:ext uri="{FF2B5EF4-FFF2-40B4-BE49-F238E27FC236}">
              <a16:creationId xmlns="" xmlns:a16="http://schemas.microsoft.com/office/drawing/2014/main" id="{00000000-0008-0000-0500-00001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51" name="Text Box 17">
          <a:extLst>
            <a:ext uri="{FF2B5EF4-FFF2-40B4-BE49-F238E27FC236}">
              <a16:creationId xmlns="" xmlns:a16="http://schemas.microsoft.com/office/drawing/2014/main" id="{00000000-0008-0000-0500-00001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52" name="Text Box 18">
          <a:extLst>
            <a:ext uri="{FF2B5EF4-FFF2-40B4-BE49-F238E27FC236}">
              <a16:creationId xmlns="" xmlns:a16="http://schemas.microsoft.com/office/drawing/2014/main" id="{00000000-0008-0000-0500-00001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53" name="Text Box 19">
          <a:extLst>
            <a:ext uri="{FF2B5EF4-FFF2-40B4-BE49-F238E27FC236}">
              <a16:creationId xmlns="" xmlns:a16="http://schemas.microsoft.com/office/drawing/2014/main" id="{00000000-0008-0000-0500-00001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54" name="Text Box 16">
          <a:extLst>
            <a:ext uri="{FF2B5EF4-FFF2-40B4-BE49-F238E27FC236}">
              <a16:creationId xmlns="" xmlns:a16="http://schemas.microsoft.com/office/drawing/2014/main" id="{00000000-0008-0000-0500-00001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55" name="Text Box 17">
          <a:extLst>
            <a:ext uri="{FF2B5EF4-FFF2-40B4-BE49-F238E27FC236}">
              <a16:creationId xmlns="" xmlns:a16="http://schemas.microsoft.com/office/drawing/2014/main" id="{00000000-0008-0000-0500-00001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56" name="Text Box 18">
          <a:extLst>
            <a:ext uri="{FF2B5EF4-FFF2-40B4-BE49-F238E27FC236}">
              <a16:creationId xmlns="" xmlns:a16="http://schemas.microsoft.com/office/drawing/2014/main" id="{00000000-0008-0000-0500-00001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57" name="Text Box 19">
          <a:extLst>
            <a:ext uri="{FF2B5EF4-FFF2-40B4-BE49-F238E27FC236}">
              <a16:creationId xmlns="" xmlns:a16="http://schemas.microsoft.com/office/drawing/2014/main" id="{00000000-0008-0000-0500-00001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358" name="Text Box 16">
          <a:extLst>
            <a:ext uri="{FF2B5EF4-FFF2-40B4-BE49-F238E27FC236}">
              <a16:creationId xmlns="" xmlns:a16="http://schemas.microsoft.com/office/drawing/2014/main" id="{00000000-0008-0000-0500-00001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359" name="Text Box 17">
          <a:extLst>
            <a:ext uri="{FF2B5EF4-FFF2-40B4-BE49-F238E27FC236}">
              <a16:creationId xmlns="" xmlns:a16="http://schemas.microsoft.com/office/drawing/2014/main" id="{00000000-0008-0000-0500-00001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360" name="Text Box 18">
          <a:extLst>
            <a:ext uri="{FF2B5EF4-FFF2-40B4-BE49-F238E27FC236}">
              <a16:creationId xmlns="" xmlns:a16="http://schemas.microsoft.com/office/drawing/2014/main" id="{00000000-0008-0000-0500-00002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361" name="Text Box 19">
          <a:extLst>
            <a:ext uri="{FF2B5EF4-FFF2-40B4-BE49-F238E27FC236}">
              <a16:creationId xmlns="" xmlns:a16="http://schemas.microsoft.com/office/drawing/2014/main" id="{00000000-0008-0000-0500-000021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014"/>
    <xdr:sp macro="" textlink="">
      <xdr:nvSpPr>
        <xdr:cNvPr id="3362" name="Text Box 15">
          <a:extLst>
            <a:ext uri="{FF2B5EF4-FFF2-40B4-BE49-F238E27FC236}">
              <a16:creationId xmlns="" xmlns:a16="http://schemas.microsoft.com/office/drawing/2014/main" id="{00000000-0008-0000-0500-000022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63" name="Text Box 16">
          <a:extLst>
            <a:ext uri="{FF2B5EF4-FFF2-40B4-BE49-F238E27FC236}">
              <a16:creationId xmlns="" xmlns:a16="http://schemas.microsoft.com/office/drawing/2014/main" id="{00000000-0008-0000-0500-00002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64" name="Text Box 17">
          <a:extLst>
            <a:ext uri="{FF2B5EF4-FFF2-40B4-BE49-F238E27FC236}">
              <a16:creationId xmlns="" xmlns:a16="http://schemas.microsoft.com/office/drawing/2014/main" id="{00000000-0008-0000-0500-00002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65" name="Text Box 18">
          <a:extLst>
            <a:ext uri="{FF2B5EF4-FFF2-40B4-BE49-F238E27FC236}">
              <a16:creationId xmlns="" xmlns:a16="http://schemas.microsoft.com/office/drawing/2014/main" id="{00000000-0008-0000-0500-00002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66" name="Text Box 19">
          <a:extLst>
            <a:ext uri="{FF2B5EF4-FFF2-40B4-BE49-F238E27FC236}">
              <a16:creationId xmlns="" xmlns:a16="http://schemas.microsoft.com/office/drawing/2014/main" id="{00000000-0008-0000-0500-00002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67" name="Text Box 16">
          <a:extLst>
            <a:ext uri="{FF2B5EF4-FFF2-40B4-BE49-F238E27FC236}">
              <a16:creationId xmlns="" xmlns:a16="http://schemas.microsoft.com/office/drawing/2014/main" id="{00000000-0008-0000-0500-00002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68" name="Text Box 17">
          <a:extLst>
            <a:ext uri="{FF2B5EF4-FFF2-40B4-BE49-F238E27FC236}">
              <a16:creationId xmlns="" xmlns:a16="http://schemas.microsoft.com/office/drawing/2014/main" id="{00000000-0008-0000-0500-00002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69" name="Text Box 18">
          <a:extLst>
            <a:ext uri="{FF2B5EF4-FFF2-40B4-BE49-F238E27FC236}">
              <a16:creationId xmlns="" xmlns:a16="http://schemas.microsoft.com/office/drawing/2014/main" id="{00000000-0008-0000-0500-00002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70" name="Text Box 16">
          <a:extLst>
            <a:ext uri="{FF2B5EF4-FFF2-40B4-BE49-F238E27FC236}">
              <a16:creationId xmlns="" xmlns:a16="http://schemas.microsoft.com/office/drawing/2014/main" id="{00000000-0008-0000-0500-00002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71" name="Text Box 17">
          <a:extLst>
            <a:ext uri="{FF2B5EF4-FFF2-40B4-BE49-F238E27FC236}">
              <a16:creationId xmlns="" xmlns:a16="http://schemas.microsoft.com/office/drawing/2014/main" id="{00000000-0008-0000-0500-00002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72" name="Text Box 18">
          <a:extLst>
            <a:ext uri="{FF2B5EF4-FFF2-40B4-BE49-F238E27FC236}">
              <a16:creationId xmlns="" xmlns:a16="http://schemas.microsoft.com/office/drawing/2014/main" id="{00000000-0008-0000-0500-00002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73" name="Text Box 19">
          <a:extLst>
            <a:ext uri="{FF2B5EF4-FFF2-40B4-BE49-F238E27FC236}">
              <a16:creationId xmlns="" xmlns:a16="http://schemas.microsoft.com/office/drawing/2014/main" id="{00000000-0008-0000-0500-00002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74" name="Text Box 16">
          <a:extLst>
            <a:ext uri="{FF2B5EF4-FFF2-40B4-BE49-F238E27FC236}">
              <a16:creationId xmlns="" xmlns:a16="http://schemas.microsoft.com/office/drawing/2014/main" id="{00000000-0008-0000-0500-00002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75" name="Text Box 17">
          <a:extLst>
            <a:ext uri="{FF2B5EF4-FFF2-40B4-BE49-F238E27FC236}">
              <a16:creationId xmlns="" xmlns:a16="http://schemas.microsoft.com/office/drawing/2014/main" id="{00000000-0008-0000-0500-00002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76" name="Text Box 18">
          <a:extLst>
            <a:ext uri="{FF2B5EF4-FFF2-40B4-BE49-F238E27FC236}">
              <a16:creationId xmlns="" xmlns:a16="http://schemas.microsoft.com/office/drawing/2014/main" id="{00000000-0008-0000-0500-00003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77" name="Text Box 19">
          <a:extLst>
            <a:ext uri="{FF2B5EF4-FFF2-40B4-BE49-F238E27FC236}">
              <a16:creationId xmlns="" xmlns:a16="http://schemas.microsoft.com/office/drawing/2014/main" id="{00000000-0008-0000-0500-000031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56743"/>
    <xdr:sp macro="" textlink="">
      <xdr:nvSpPr>
        <xdr:cNvPr id="3378" name="Text Box 15">
          <a:extLst>
            <a:ext uri="{FF2B5EF4-FFF2-40B4-BE49-F238E27FC236}">
              <a16:creationId xmlns="" xmlns:a16="http://schemas.microsoft.com/office/drawing/2014/main" id="{00000000-0008-0000-0500-0000320D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442269"/>
    <xdr:sp macro="" textlink="">
      <xdr:nvSpPr>
        <xdr:cNvPr id="3379" name="Text Box 15">
          <a:extLst>
            <a:ext uri="{FF2B5EF4-FFF2-40B4-BE49-F238E27FC236}">
              <a16:creationId xmlns="" xmlns:a16="http://schemas.microsoft.com/office/drawing/2014/main" id="{00000000-0008-0000-0500-000033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504825</xdr:rowOff>
    </xdr:from>
    <xdr:ext cx="95250" cy="442269"/>
    <xdr:sp macro="" textlink="">
      <xdr:nvSpPr>
        <xdr:cNvPr id="3380" name="Text Box 15">
          <a:extLst>
            <a:ext uri="{FF2B5EF4-FFF2-40B4-BE49-F238E27FC236}">
              <a16:creationId xmlns="" xmlns:a16="http://schemas.microsoft.com/office/drawing/2014/main" id="{00000000-0008-0000-0500-000034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3381" name="Text Box 15">
          <a:extLst>
            <a:ext uri="{FF2B5EF4-FFF2-40B4-BE49-F238E27FC236}">
              <a16:creationId xmlns="" xmlns:a16="http://schemas.microsoft.com/office/drawing/2014/main" id="{00000000-0008-0000-0500-000035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4331"/>
    <xdr:sp macro="" textlink="">
      <xdr:nvSpPr>
        <xdr:cNvPr id="3382" name="Text Box 15">
          <a:extLst>
            <a:ext uri="{FF2B5EF4-FFF2-40B4-BE49-F238E27FC236}">
              <a16:creationId xmlns="" xmlns:a16="http://schemas.microsoft.com/office/drawing/2014/main" id="{00000000-0008-0000-0500-000036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213632"/>
    <xdr:sp macro="" textlink="">
      <xdr:nvSpPr>
        <xdr:cNvPr id="3383" name="Text Box 15">
          <a:extLst>
            <a:ext uri="{FF2B5EF4-FFF2-40B4-BE49-F238E27FC236}">
              <a16:creationId xmlns="" xmlns:a16="http://schemas.microsoft.com/office/drawing/2014/main" id="{00000000-0008-0000-0500-0000370D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84" name="Text Box 16">
          <a:extLst>
            <a:ext uri="{FF2B5EF4-FFF2-40B4-BE49-F238E27FC236}">
              <a16:creationId xmlns="" xmlns:a16="http://schemas.microsoft.com/office/drawing/2014/main" id="{00000000-0008-0000-0500-00003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85" name="Text Box 17">
          <a:extLst>
            <a:ext uri="{FF2B5EF4-FFF2-40B4-BE49-F238E27FC236}">
              <a16:creationId xmlns="" xmlns:a16="http://schemas.microsoft.com/office/drawing/2014/main" id="{00000000-0008-0000-0500-00003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86" name="Text Box 18">
          <a:extLst>
            <a:ext uri="{FF2B5EF4-FFF2-40B4-BE49-F238E27FC236}">
              <a16:creationId xmlns="" xmlns:a16="http://schemas.microsoft.com/office/drawing/2014/main" id="{00000000-0008-0000-0500-00003A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87" name="Text Box 19">
          <a:extLst>
            <a:ext uri="{FF2B5EF4-FFF2-40B4-BE49-F238E27FC236}">
              <a16:creationId xmlns="" xmlns:a16="http://schemas.microsoft.com/office/drawing/2014/main" id="{00000000-0008-0000-0500-00003B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88" name="Text Box 16">
          <a:extLst>
            <a:ext uri="{FF2B5EF4-FFF2-40B4-BE49-F238E27FC236}">
              <a16:creationId xmlns="" xmlns:a16="http://schemas.microsoft.com/office/drawing/2014/main" id="{00000000-0008-0000-0500-00003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89" name="Text Box 17">
          <a:extLst>
            <a:ext uri="{FF2B5EF4-FFF2-40B4-BE49-F238E27FC236}">
              <a16:creationId xmlns="" xmlns:a16="http://schemas.microsoft.com/office/drawing/2014/main" id="{00000000-0008-0000-0500-00003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90" name="Text Box 18">
          <a:extLst>
            <a:ext uri="{FF2B5EF4-FFF2-40B4-BE49-F238E27FC236}">
              <a16:creationId xmlns="" xmlns:a16="http://schemas.microsoft.com/office/drawing/2014/main" id="{00000000-0008-0000-0500-00003E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91" name="Text Box 19">
          <a:extLst>
            <a:ext uri="{FF2B5EF4-FFF2-40B4-BE49-F238E27FC236}">
              <a16:creationId xmlns="" xmlns:a16="http://schemas.microsoft.com/office/drawing/2014/main" id="{00000000-0008-0000-0500-00003F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392" name="Text Box 16">
          <a:extLst>
            <a:ext uri="{FF2B5EF4-FFF2-40B4-BE49-F238E27FC236}">
              <a16:creationId xmlns="" xmlns:a16="http://schemas.microsoft.com/office/drawing/2014/main" id="{00000000-0008-0000-0500-00004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393" name="Text Box 17">
          <a:extLst>
            <a:ext uri="{FF2B5EF4-FFF2-40B4-BE49-F238E27FC236}">
              <a16:creationId xmlns="" xmlns:a16="http://schemas.microsoft.com/office/drawing/2014/main" id="{00000000-0008-0000-0500-000041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394" name="Text Box 18">
          <a:extLst>
            <a:ext uri="{FF2B5EF4-FFF2-40B4-BE49-F238E27FC236}">
              <a16:creationId xmlns="" xmlns:a16="http://schemas.microsoft.com/office/drawing/2014/main" id="{00000000-0008-0000-0500-000042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395" name="Text Box 19">
          <a:extLst>
            <a:ext uri="{FF2B5EF4-FFF2-40B4-BE49-F238E27FC236}">
              <a16:creationId xmlns="" xmlns:a16="http://schemas.microsoft.com/office/drawing/2014/main" id="{00000000-0008-0000-0500-000043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014"/>
    <xdr:sp macro="" textlink="">
      <xdr:nvSpPr>
        <xdr:cNvPr id="3396" name="Text Box 15">
          <a:extLst>
            <a:ext uri="{FF2B5EF4-FFF2-40B4-BE49-F238E27FC236}">
              <a16:creationId xmlns="" xmlns:a16="http://schemas.microsoft.com/office/drawing/2014/main" id="{00000000-0008-0000-0500-000044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97" name="Text Box 16">
          <a:extLst>
            <a:ext uri="{FF2B5EF4-FFF2-40B4-BE49-F238E27FC236}">
              <a16:creationId xmlns="" xmlns:a16="http://schemas.microsoft.com/office/drawing/2014/main" id="{00000000-0008-0000-0500-00004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98" name="Text Box 17">
          <a:extLst>
            <a:ext uri="{FF2B5EF4-FFF2-40B4-BE49-F238E27FC236}">
              <a16:creationId xmlns="" xmlns:a16="http://schemas.microsoft.com/office/drawing/2014/main" id="{00000000-0008-0000-0500-00004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99" name="Text Box 18">
          <a:extLst>
            <a:ext uri="{FF2B5EF4-FFF2-40B4-BE49-F238E27FC236}">
              <a16:creationId xmlns="" xmlns:a16="http://schemas.microsoft.com/office/drawing/2014/main" id="{00000000-0008-0000-0500-00004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400" name="Text Box 19">
          <a:extLst>
            <a:ext uri="{FF2B5EF4-FFF2-40B4-BE49-F238E27FC236}">
              <a16:creationId xmlns="" xmlns:a16="http://schemas.microsoft.com/office/drawing/2014/main" id="{00000000-0008-0000-0500-00004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504825</xdr:rowOff>
    </xdr:from>
    <xdr:ext cx="95250" cy="442269"/>
    <xdr:sp macro="" textlink="">
      <xdr:nvSpPr>
        <xdr:cNvPr id="3401" name="Text Box 15">
          <a:extLst>
            <a:ext uri="{FF2B5EF4-FFF2-40B4-BE49-F238E27FC236}">
              <a16:creationId xmlns="" xmlns:a16="http://schemas.microsoft.com/office/drawing/2014/main" id="{00000000-0008-0000-0500-0000490D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402" name="Text Box 16">
          <a:extLst>
            <a:ext uri="{FF2B5EF4-FFF2-40B4-BE49-F238E27FC236}">
              <a16:creationId xmlns="" xmlns:a16="http://schemas.microsoft.com/office/drawing/2014/main" id="{00000000-0008-0000-0500-00004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403" name="Text Box 17">
          <a:extLst>
            <a:ext uri="{FF2B5EF4-FFF2-40B4-BE49-F238E27FC236}">
              <a16:creationId xmlns="" xmlns:a16="http://schemas.microsoft.com/office/drawing/2014/main" id="{00000000-0008-0000-0500-00004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404" name="Text Box 18">
          <a:extLst>
            <a:ext uri="{FF2B5EF4-FFF2-40B4-BE49-F238E27FC236}">
              <a16:creationId xmlns="" xmlns:a16="http://schemas.microsoft.com/office/drawing/2014/main" id="{00000000-0008-0000-0500-00004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405" name="Text Box 16">
          <a:extLst>
            <a:ext uri="{FF2B5EF4-FFF2-40B4-BE49-F238E27FC236}">
              <a16:creationId xmlns="" xmlns:a16="http://schemas.microsoft.com/office/drawing/2014/main" id="{00000000-0008-0000-0500-00004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406" name="Text Box 17">
          <a:extLst>
            <a:ext uri="{FF2B5EF4-FFF2-40B4-BE49-F238E27FC236}">
              <a16:creationId xmlns="" xmlns:a16="http://schemas.microsoft.com/office/drawing/2014/main" id="{00000000-0008-0000-0500-00004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407" name="Text Box 18">
          <a:extLst>
            <a:ext uri="{FF2B5EF4-FFF2-40B4-BE49-F238E27FC236}">
              <a16:creationId xmlns="" xmlns:a16="http://schemas.microsoft.com/office/drawing/2014/main" id="{00000000-0008-0000-0500-00004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408" name="Text Box 19">
          <a:extLst>
            <a:ext uri="{FF2B5EF4-FFF2-40B4-BE49-F238E27FC236}">
              <a16:creationId xmlns="" xmlns:a16="http://schemas.microsoft.com/office/drawing/2014/main" id="{00000000-0008-0000-0500-00005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409" name="Text Box 16">
          <a:extLst>
            <a:ext uri="{FF2B5EF4-FFF2-40B4-BE49-F238E27FC236}">
              <a16:creationId xmlns="" xmlns:a16="http://schemas.microsoft.com/office/drawing/2014/main" id="{00000000-0008-0000-0500-000051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410" name="Text Box 17">
          <a:extLst>
            <a:ext uri="{FF2B5EF4-FFF2-40B4-BE49-F238E27FC236}">
              <a16:creationId xmlns="" xmlns:a16="http://schemas.microsoft.com/office/drawing/2014/main" id="{00000000-0008-0000-0500-000052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411" name="Text Box 18">
          <a:extLst>
            <a:ext uri="{FF2B5EF4-FFF2-40B4-BE49-F238E27FC236}">
              <a16:creationId xmlns="" xmlns:a16="http://schemas.microsoft.com/office/drawing/2014/main" id="{00000000-0008-0000-0500-000053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96</xdr:row>
      <xdr:rowOff>170392</xdr:rowOff>
    </xdr:from>
    <xdr:ext cx="95250" cy="213632"/>
    <xdr:sp macro="" textlink="">
      <xdr:nvSpPr>
        <xdr:cNvPr id="3412" name="Text Box 15">
          <a:extLst>
            <a:ext uri="{FF2B5EF4-FFF2-40B4-BE49-F238E27FC236}">
              <a16:creationId xmlns="" xmlns:a16="http://schemas.microsoft.com/office/drawing/2014/main" id="{00000000-0008-0000-0500-000054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413" name="Text Box 16">
          <a:extLst>
            <a:ext uri="{FF2B5EF4-FFF2-40B4-BE49-F238E27FC236}">
              <a16:creationId xmlns="" xmlns:a16="http://schemas.microsoft.com/office/drawing/2014/main" id="{00000000-0008-0000-0500-00005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414" name="Text Box 17">
          <a:extLst>
            <a:ext uri="{FF2B5EF4-FFF2-40B4-BE49-F238E27FC236}">
              <a16:creationId xmlns="" xmlns:a16="http://schemas.microsoft.com/office/drawing/2014/main" id="{00000000-0008-0000-0500-00005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415" name="Text Box 18">
          <a:extLst>
            <a:ext uri="{FF2B5EF4-FFF2-40B4-BE49-F238E27FC236}">
              <a16:creationId xmlns="" xmlns:a16="http://schemas.microsoft.com/office/drawing/2014/main" id="{00000000-0008-0000-0500-00005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416" name="Text Box 19">
          <a:extLst>
            <a:ext uri="{FF2B5EF4-FFF2-40B4-BE49-F238E27FC236}">
              <a16:creationId xmlns="" xmlns:a16="http://schemas.microsoft.com/office/drawing/2014/main" id="{00000000-0008-0000-0500-00005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417" name="Text Box 16">
          <a:extLst>
            <a:ext uri="{FF2B5EF4-FFF2-40B4-BE49-F238E27FC236}">
              <a16:creationId xmlns="" xmlns:a16="http://schemas.microsoft.com/office/drawing/2014/main" id="{00000000-0008-0000-0500-00005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418" name="Text Box 17">
          <a:extLst>
            <a:ext uri="{FF2B5EF4-FFF2-40B4-BE49-F238E27FC236}">
              <a16:creationId xmlns="" xmlns:a16="http://schemas.microsoft.com/office/drawing/2014/main" id="{00000000-0008-0000-0500-00005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419" name="Text Box 18">
          <a:extLst>
            <a:ext uri="{FF2B5EF4-FFF2-40B4-BE49-F238E27FC236}">
              <a16:creationId xmlns="" xmlns:a16="http://schemas.microsoft.com/office/drawing/2014/main" id="{00000000-0008-0000-0500-00005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420" name="Text Box 19">
          <a:extLst>
            <a:ext uri="{FF2B5EF4-FFF2-40B4-BE49-F238E27FC236}">
              <a16:creationId xmlns="" xmlns:a16="http://schemas.microsoft.com/office/drawing/2014/main" id="{00000000-0008-0000-0500-00005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3421" name="Text Box 16">
          <a:extLst>
            <a:ext uri="{FF2B5EF4-FFF2-40B4-BE49-F238E27FC236}">
              <a16:creationId xmlns="" xmlns:a16="http://schemas.microsoft.com/office/drawing/2014/main" id="{00000000-0008-0000-0500-00005D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3422" name="Text Box 17">
          <a:extLst>
            <a:ext uri="{FF2B5EF4-FFF2-40B4-BE49-F238E27FC236}">
              <a16:creationId xmlns="" xmlns:a16="http://schemas.microsoft.com/office/drawing/2014/main" id="{00000000-0008-0000-0500-00005E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3423" name="Text Box 18">
          <a:extLst>
            <a:ext uri="{FF2B5EF4-FFF2-40B4-BE49-F238E27FC236}">
              <a16:creationId xmlns="" xmlns:a16="http://schemas.microsoft.com/office/drawing/2014/main" id="{00000000-0008-0000-0500-00005F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3424" name="Text Box 19">
          <a:extLst>
            <a:ext uri="{FF2B5EF4-FFF2-40B4-BE49-F238E27FC236}">
              <a16:creationId xmlns="" xmlns:a16="http://schemas.microsoft.com/office/drawing/2014/main" id="{00000000-0008-0000-0500-000060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014"/>
    <xdr:sp macro="" textlink="">
      <xdr:nvSpPr>
        <xdr:cNvPr id="3425" name="Text Box 15">
          <a:extLst>
            <a:ext uri="{FF2B5EF4-FFF2-40B4-BE49-F238E27FC236}">
              <a16:creationId xmlns="" xmlns:a16="http://schemas.microsoft.com/office/drawing/2014/main" id="{00000000-0008-0000-0500-000061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426" name="Text Box 16">
          <a:extLst>
            <a:ext uri="{FF2B5EF4-FFF2-40B4-BE49-F238E27FC236}">
              <a16:creationId xmlns="" xmlns:a16="http://schemas.microsoft.com/office/drawing/2014/main" id="{00000000-0008-0000-0500-00006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427" name="Text Box 17">
          <a:extLst>
            <a:ext uri="{FF2B5EF4-FFF2-40B4-BE49-F238E27FC236}">
              <a16:creationId xmlns="" xmlns:a16="http://schemas.microsoft.com/office/drawing/2014/main" id="{00000000-0008-0000-0500-00006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428" name="Text Box 18">
          <a:extLst>
            <a:ext uri="{FF2B5EF4-FFF2-40B4-BE49-F238E27FC236}">
              <a16:creationId xmlns="" xmlns:a16="http://schemas.microsoft.com/office/drawing/2014/main" id="{00000000-0008-0000-0500-00006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429" name="Text Box 19">
          <a:extLst>
            <a:ext uri="{FF2B5EF4-FFF2-40B4-BE49-F238E27FC236}">
              <a16:creationId xmlns="" xmlns:a16="http://schemas.microsoft.com/office/drawing/2014/main" id="{00000000-0008-0000-0500-00006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430" name="Text Box 16">
          <a:extLst>
            <a:ext uri="{FF2B5EF4-FFF2-40B4-BE49-F238E27FC236}">
              <a16:creationId xmlns="" xmlns:a16="http://schemas.microsoft.com/office/drawing/2014/main" id="{00000000-0008-0000-0500-00006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431" name="Text Box 17">
          <a:extLst>
            <a:ext uri="{FF2B5EF4-FFF2-40B4-BE49-F238E27FC236}">
              <a16:creationId xmlns="" xmlns:a16="http://schemas.microsoft.com/office/drawing/2014/main" id="{00000000-0008-0000-0500-00006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96</xdr:row>
      <xdr:rowOff>15875</xdr:rowOff>
    </xdr:from>
    <xdr:ext cx="95250" cy="171450"/>
    <xdr:sp macro="" textlink="">
      <xdr:nvSpPr>
        <xdr:cNvPr id="3432" name="Text Box 18">
          <a:extLst>
            <a:ext uri="{FF2B5EF4-FFF2-40B4-BE49-F238E27FC236}">
              <a16:creationId xmlns="" xmlns:a16="http://schemas.microsoft.com/office/drawing/2014/main" id="{00000000-0008-0000-0500-0000680D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433" name="Text Box 16">
          <a:extLst>
            <a:ext uri="{FF2B5EF4-FFF2-40B4-BE49-F238E27FC236}">
              <a16:creationId xmlns="" xmlns:a16="http://schemas.microsoft.com/office/drawing/2014/main" id="{00000000-0008-0000-0500-00006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434" name="Text Box 17">
          <a:extLst>
            <a:ext uri="{FF2B5EF4-FFF2-40B4-BE49-F238E27FC236}">
              <a16:creationId xmlns="" xmlns:a16="http://schemas.microsoft.com/office/drawing/2014/main" id="{00000000-0008-0000-0500-00006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435" name="Text Box 18">
          <a:extLst>
            <a:ext uri="{FF2B5EF4-FFF2-40B4-BE49-F238E27FC236}">
              <a16:creationId xmlns="" xmlns:a16="http://schemas.microsoft.com/office/drawing/2014/main" id="{00000000-0008-0000-0500-00006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436" name="Text Box 19">
          <a:extLst>
            <a:ext uri="{FF2B5EF4-FFF2-40B4-BE49-F238E27FC236}">
              <a16:creationId xmlns="" xmlns:a16="http://schemas.microsoft.com/office/drawing/2014/main" id="{00000000-0008-0000-0500-00006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437" name="Text Box 16">
          <a:extLst>
            <a:ext uri="{FF2B5EF4-FFF2-40B4-BE49-F238E27FC236}">
              <a16:creationId xmlns="" xmlns:a16="http://schemas.microsoft.com/office/drawing/2014/main" id="{00000000-0008-0000-0500-00006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96</xdr:row>
      <xdr:rowOff>170392</xdr:rowOff>
    </xdr:from>
    <xdr:ext cx="95250" cy="213632"/>
    <xdr:sp macro="" textlink="">
      <xdr:nvSpPr>
        <xdr:cNvPr id="3438" name="Text Box 15">
          <a:extLst>
            <a:ext uri="{FF2B5EF4-FFF2-40B4-BE49-F238E27FC236}">
              <a16:creationId xmlns="" xmlns:a16="http://schemas.microsoft.com/office/drawing/2014/main" id="{00000000-0008-0000-0500-00006E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8496"/>
    <xdr:sp macro="" textlink="">
      <xdr:nvSpPr>
        <xdr:cNvPr id="3439" name="Text Box 15">
          <a:extLst>
            <a:ext uri="{FF2B5EF4-FFF2-40B4-BE49-F238E27FC236}">
              <a16:creationId xmlns="" xmlns:a16="http://schemas.microsoft.com/office/drawing/2014/main" id="{00000000-0008-0000-0500-00006F0D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504825</xdr:rowOff>
    </xdr:from>
    <xdr:ext cx="95250" cy="442269"/>
    <xdr:sp macro="" textlink="">
      <xdr:nvSpPr>
        <xdr:cNvPr id="3440" name="Text Box 15">
          <a:extLst>
            <a:ext uri="{FF2B5EF4-FFF2-40B4-BE49-F238E27FC236}">
              <a16:creationId xmlns="" xmlns:a16="http://schemas.microsoft.com/office/drawing/2014/main" id="{00000000-0008-0000-0500-000070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504825</xdr:rowOff>
    </xdr:from>
    <xdr:ext cx="95250" cy="442269"/>
    <xdr:sp macro="" textlink="">
      <xdr:nvSpPr>
        <xdr:cNvPr id="3441" name="Text Box 15">
          <a:extLst>
            <a:ext uri="{FF2B5EF4-FFF2-40B4-BE49-F238E27FC236}">
              <a16:creationId xmlns="" xmlns:a16="http://schemas.microsoft.com/office/drawing/2014/main" id="{00000000-0008-0000-0500-000071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3442" name="Text Box 15">
          <a:extLst>
            <a:ext uri="{FF2B5EF4-FFF2-40B4-BE49-F238E27FC236}">
              <a16:creationId xmlns="" xmlns:a16="http://schemas.microsoft.com/office/drawing/2014/main" id="{00000000-0008-0000-0500-000072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4331"/>
    <xdr:sp macro="" textlink="">
      <xdr:nvSpPr>
        <xdr:cNvPr id="3443" name="Text Box 15">
          <a:extLst>
            <a:ext uri="{FF2B5EF4-FFF2-40B4-BE49-F238E27FC236}">
              <a16:creationId xmlns="" xmlns:a16="http://schemas.microsoft.com/office/drawing/2014/main" id="{00000000-0008-0000-0500-000073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96</xdr:row>
      <xdr:rowOff>170392</xdr:rowOff>
    </xdr:from>
    <xdr:ext cx="95250" cy="213632"/>
    <xdr:sp macro="" textlink="">
      <xdr:nvSpPr>
        <xdr:cNvPr id="3444" name="Text Box 15">
          <a:extLst>
            <a:ext uri="{FF2B5EF4-FFF2-40B4-BE49-F238E27FC236}">
              <a16:creationId xmlns="" xmlns:a16="http://schemas.microsoft.com/office/drawing/2014/main" id="{00000000-0008-0000-0500-0000740D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45" name="Text Box 16">
          <a:extLst>
            <a:ext uri="{FF2B5EF4-FFF2-40B4-BE49-F238E27FC236}">
              <a16:creationId xmlns="" xmlns:a16="http://schemas.microsoft.com/office/drawing/2014/main" id="{00000000-0008-0000-0500-00007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46" name="Text Box 17">
          <a:extLst>
            <a:ext uri="{FF2B5EF4-FFF2-40B4-BE49-F238E27FC236}">
              <a16:creationId xmlns="" xmlns:a16="http://schemas.microsoft.com/office/drawing/2014/main" id="{00000000-0008-0000-0500-00007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47" name="Text Box 18">
          <a:extLst>
            <a:ext uri="{FF2B5EF4-FFF2-40B4-BE49-F238E27FC236}">
              <a16:creationId xmlns="" xmlns:a16="http://schemas.microsoft.com/office/drawing/2014/main" id="{00000000-0008-0000-0500-00007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48" name="Text Box 19">
          <a:extLst>
            <a:ext uri="{FF2B5EF4-FFF2-40B4-BE49-F238E27FC236}">
              <a16:creationId xmlns="" xmlns:a16="http://schemas.microsoft.com/office/drawing/2014/main" id="{00000000-0008-0000-0500-00007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49" name="Text Box 16">
          <a:extLst>
            <a:ext uri="{FF2B5EF4-FFF2-40B4-BE49-F238E27FC236}">
              <a16:creationId xmlns="" xmlns:a16="http://schemas.microsoft.com/office/drawing/2014/main" id="{00000000-0008-0000-0500-00007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50" name="Text Box 17">
          <a:extLst>
            <a:ext uri="{FF2B5EF4-FFF2-40B4-BE49-F238E27FC236}">
              <a16:creationId xmlns="" xmlns:a16="http://schemas.microsoft.com/office/drawing/2014/main" id="{00000000-0008-0000-0500-00007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51" name="Text Box 18">
          <a:extLst>
            <a:ext uri="{FF2B5EF4-FFF2-40B4-BE49-F238E27FC236}">
              <a16:creationId xmlns="" xmlns:a16="http://schemas.microsoft.com/office/drawing/2014/main" id="{00000000-0008-0000-0500-00007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52" name="Text Box 19">
          <a:extLst>
            <a:ext uri="{FF2B5EF4-FFF2-40B4-BE49-F238E27FC236}">
              <a16:creationId xmlns="" xmlns:a16="http://schemas.microsoft.com/office/drawing/2014/main" id="{00000000-0008-0000-0500-00007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453" name="Text Box 16">
          <a:extLst>
            <a:ext uri="{FF2B5EF4-FFF2-40B4-BE49-F238E27FC236}">
              <a16:creationId xmlns="" xmlns:a16="http://schemas.microsoft.com/office/drawing/2014/main" id="{00000000-0008-0000-0500-00007D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454" name="Text Box 17">
          <a:extLst>
            <a:ext uri="{FF2B5EF4-FFF2-40B4-BE49-F238E27FC236}">
              <a16:creationId xmlns="" xmlns:a16="http://schemas.microsoft.com/office/drawing/2014/main" id="{00000000-0008-0000-0500-00007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455" name="Text Box 18">
          <a:extLst>
            <a:ext uri="{FF2B5EF4-FFF2-40B4-BE49-F238E27FC236}">
              <a16:creationId xmlns="" xmlns:a16="http://schemas.microsoft.com/office/drawing/2014/main" id="{00000000-0008-0000-0500-00007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456" name="Text Box 19">
          <a:extLst>
            <a:ext uri="{FF2B5EF4-FFF2-40B4-BE49-F238E27FC236}">
              <a16:creationId xmlns="" xmlns:a16="http://schemas.microsoft.com/office/drawing/2014/main" id="{00000000-0008-0000-0500-00008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444014"/>
    <xdr:sp macro="" textlink="">
      <xdr:nvSpPr>
        <xdr:cNvPr id="3457" name="Text Box 15">
          <a:extLst>
            <a:ext uri="{FF2B5EF4-FFF2-40B4-BE49-F238E27FC236}">
              <a16:creationId xmlns="" xmlns:a16="http://schemas.microsoft.com/office/drawing/2014/main" id="{00000000-0008-0000-0500-000081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58" name="Text Box 16">
          <a:extLst>
            <a:ext uri="{FF2B5EF4-FFF2-40B4-BE49-F238E27FC236}">
              <a16:creationId xmlns="" xmlns:a16="http://schemas.microsoft.com/office/drawing/2014/main" id="{00000000-0008-0000-0500-00008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59" name="Text Box 17">
          <a:extLst>
            <a:ext uri="{FF2B5EF4-FFF2-40B4-BE49-F238E27FC236}">
              <a16:creationId xmlns="" xmlns:a16="http://schemas.microsoft.com/office/drawing/2014/main" id="{00000000-0008-0000-0500-00008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60" name="Text Box 18">
          <a:extLst>
            <a:ext uri="{FF2B5EF4-FFF2-40B4-BE49-F238E27FC236}">
              <a16:creationId xmlns="" xmlns:a16="http://schemas.microsoft.com/office/drawing/2014/main" id="{00000000-0008-0000-0500-00008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61" name="Text Box 19">
          <a:extLst>
            <a:ext uri="{FF2B5EF4-FFF2-40B4-BE49-F238E27FC236}">
              <a16:creationId xmlns="" xmlns:a16="http://schemas.microsoft.com/office/drawing/2014/main" id="{00000000-0008-0000-0500-00008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62" name="Text Box 16">
          <a:extLst>
            <a:ext uri="{FF2B5EF4-FFF2-40B4-BE49-F238E27FC236}">
              <a16:creationId xmlns="" xmlns:a16="http://schemas.microsoft.com/office/drawing/2014/main" id="{00000000-0008-0000-0500-00008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63" name="Text Box 17">
          <a:extLst>
            <a:ext uri="{FF2B5EF4-FFF2-40B4-BE49-F238E27FC236}">
              <a16:creationId xmlns="" xmlns:a16="http://schemas.microsoft.com/office/drawing/2014/main" id="{00000000-0008-0000-0500-00008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64" name="Text Box 18">
          <a:extLst>
            <a:ext uri="{FF2B5EF4-FFF2-40B4-BE49-F238E27FC236}">
              <a16:creationId xmlns="" xmlns:a16="http://schemas.microsoft.com/office/drawing/2014/main" id="{00000000-0008-0000-0500-00008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65" name="Text Box 16">
          <a:extLst>
            <a:ext uri="{FF2B5EF4-FFF2-40B4-BE49-F238E27FC236}">
              <a16:creationId xmlns="" xmlns:a16="http://schemas.microsoft.com/office/drawing/2014/main" id="{00000000-0008-0000-0500-00008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66" name="Text Box 17">
          <a:extLst>
            <a:ext uri="{FF2B5EF4-FFF2-40B4-BE49-F238E27FC236}">
              <a16:creationId xmlns="" xmlns:a16="http://schemas.microsoft.com/office/drawing/2014/main" id="{00000000-0008-0000-0500-00008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67" name="Text Box 18">
          <a:extLst>
            <a:ext uri="{FF2B5EF4-FFF2-40B4-BE49-F238E27FC236}">
              <a16:creationId xmlns="" xmlns:a16="http://schemas.microsoft.com/office/drawing/2014/main" id="{00000000-0008-0000-0500-00008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68" name="Text Box 19">
          <a:extLst>
            <a:ext uri="{FF2B5EF4-FFF2-40B4-BE49-F238E27FC236}">
              <a16:creationId xmlns="" xmlns:a16="http://schemas.microsoft.com/office/drawing/2014/main" id="{00000000-0008-0000-0500-00008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69" name="Text Box 16">
          <a:extLst>
            <a:ext uri="{FF2B5EF4-FFF2-40B4-BE49-F238E27FC236}">
              <a16:creationId xmlns="" xmlns:a16="http://schemas.microsoft.com/office/drawing/2014/main" id="{00000000-0008-0000-0500-00008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70" name="Text Box 17">
          <a:extLst>
            <a:ext uri="{FF2B5EF4-FFF2-40B4-BE49-F238E27FC236}">
              <a16:creationId xmlns="" xmlns:a16="http://schemas.microsoft.com/office/drawing/2014/main" id="{00000000-0008-0000-0500-00008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71" name="Text Box 18">
          <a:extLst>
            <a:ext uri="{FF2B5EF4-FFF2-40B4-BE49-F238E27FC236}">
              <a16:creationId xmlns="" xmlns:a16="http://schemas.microsoft.com/office/drawing/2014/main" id="{00000000-0008-0000-0500-00008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72" name="Text Box 19">
          <a:extLst>
            <a:ext uri="{FF2B5EF4-FFF2-40B4-BE49-F238E27FC236}">
              <a16:creationId xmlns="" xmlns:a16="http://schemas.microsoft.com/office/drawing/2014/main" id="{00000000-0008-0000-0500-00009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504825</xdr:rowOff>
    </xdr:from>
    <xdr:ext cx="95250" cy="442269"/>
    <xdr:sp macro="" textlink="">
      <xdr:nvSpPr>
        <xdr:cNvPr id="3474" name="Text Box 15">
          <a:extLst>
            <a:ext uri="{FF2B5EF4-FFF2-40B4-BE49-F238E27FC236}">
              <a16:creationId xmlns="" xmlns:a16="http://schemas.microsoft.com/office/drawing/2014/main" id="{00000000-0008-0000-0500-000092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504825</xdr:rowOff>
    </xdr:from>
    <xdr:ext cx="95250" cy="442269"/>
    <xdr:sp macro="" textlink="">
      <xdr:nvSpPr>
        <xdr:cNvPr id="3475" name="Text Box 15">
          <a:extLst>
            <a:ext uri="{FF2B5EF4-FFF2-40B4-BE49-F238E27FC236}">
              <a16:creationId xmlns="" xmlns:a16="http://schemas.microsoft.com/office/drawing/2014/main" id="{00000000-0008-0000-0500-000093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504825</xdr:rowOff>
    </xdr:from>
    <xdr:ext cx="95250" cy="213632"/>
    <xdr:sp macro="" textlink="">
      <xdr:nvSpPr>
        <xdr:cNvPr id="3478" name="Text Box 15">
          <a:extLst>
            <a:ext uri="{FF2B5EF4-FFF2-40B4-BE49-F238E27FC236}">
              <a16:creationId xmlns="" xmlns:a16="http://schemas.microsoft.com/office/drawing/2014/main" id="{00000000-0008-0000-0500-0000960D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79" name="Text Box 16">
          <a:extLst>
            <a:ext uri="{FF2B5EF4-FFF2-40B4-BE49-F238E27FC236}">
              <a16:creationId xmlns="" xmlns:a16="http://schemas.microsoft.com/office/drawing/2014/main" id="{00000000-0008-0000-0500-00009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80" name="Text Box 17">
          <a:extLst>
            <a:ext uri="{FF2B5EF4-FFF2-40B4-BE49-F238E27FC236}">
              <a16:creationId xmlns="" xmlns:a16="http://schemas.microsoft.com/office/drawing/2014/main" id="{00000000-0008-0000-0500-00009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81" name="Text Box 18">
          <a:extLst>
            <a:ext uri="{FF2B5EF4-FFF2-40B4-BE49-F238E27FC236}">
              <a16:creationId xmlns="" xmlns:a16="http://schemas.microsoft.com/office/drawing/2014/main" id="{00000000-0008-0000-0500-00009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82" name="Text Box 19">
          <a:extLst>
            <a:ext uri="{FF2B5EF4-FFF2-40B4-BE49-F238E27FC236}">
              <a16:creationId xmlns="" xmlns:a16="http://schemas.microsoft.com/office/drawing/2014/main" id="{00000000-0008-0000-0500-00009A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83" name="Text Box 16">
          <a:extLst>
            <a:ext uri="{FF2B5EF4-FFF2-40B4-BE49-F238E27FC236}">
              <a16:creationId xmlns="" xmlns:a16="http://schemas.microsoft.com/office/drawing/2014/main" id="{00000000-0008-0000-0500-00009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84" name="Text Box 17">
          <a:extLst>
            <a:ext uri="{FF2B5EF4-FFF2-40B4-BE49-F238E27FC236}">
              <a16:creationId xmlns="" xmlns:a16="http://schemas.microsoft.com/office/drawing/2014/main" id="{00000000-0008-0000-0500-00009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85" name="Text Box 18">
          <a:extLst>
            <a:ext uri="{FF2B5EF4-FFF2-40B4-BE49-F238E27FC236}">
              <a16:creationId xmlns="" xmlns:a16="http://schemas.microsoft.com/office/drawing/2014/main" id="{00000000-0008-0000-0500-00009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86" name="Text Box 19">
          <a:extLst>
            <a:ext uri="{FF2B5EF4-FFF2-40B4-BE49-F238E27FC236}">
              <a16:creationId xmlns="" xmlns:a16="http://schemas.microsoft.com/office/drawing/2014/main" id="{00000000-0008-0000-0500-00009E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487" name="Text Box 16">
          <a:extLst>
            <a:ext uri="{FF2B5EF4-FFF2-40B4-BE49-F238E27FC236}">
              <a16:creationId xmlns="" xmlns:a16="http://schemas.microsoft.com/office/drawing/2014/main" id="{00000000-0008-0000-0500-00009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488" name="Text Box 17">
          <a:extLst>
            <a:ext uri="{FF2B5EF4-FFF2-40B4-BE49-F238E27FC236}">
              <a16:creationId xmlns="" xmlns:a16="http://schemas.microsoft.com/office/drawing/2014/main" id="{00000000-0008-0000-0500-0000A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489" name="Text Box 18">
          <a:extLst>
            <a:ext uri="{FF2B5EF4-FFF2-40B4-BE49-F238E27FC236}">
              <a16:creationId xmlns="" xmlns:a16="http://schemas.microsoft.com/office/drawing/2014/main" id="{00000000-0008-0000-0500-0000A1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490" name="Text Box 19">
          <a:extLst>
            <a:ext uri="{FF2B5EF4-FFF2-40B4-BE49-F238E27FC236}">
              <a16:creationId xmlns="" xmlns:a16="http://schemas.microsoft.com/office/drawing/2014/main" id="{00000000-0008-0000-0500-0000A2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444014"/>
    <xdr:sp macro="" textlink="">
      <xdr:nvSpPr>
        <xdr:cNvPr id="3491" name="Text Box 15">
          <a:extLst>
            <a:ext uri="{FF2B5EF4-FFF2-40B4-BE49-F238E27FC236}">
              <a16:creationId xmlns="" xmlns:a16="http://schemas.microsoft.com/office/drawing/2014/main" id="{00000000-0008-0000-0500-0000A3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92" name="Text Box 16">
          <a:extLst>
            <a:ext uri="{FF2B5EF4-FFF2-40B4-BE49-F238E27FC236}">
              <a16:creationId xmlns="" xmlns:a16="http://schemas.microsoft.com/office/drawing/2014/main" id="{00000000-0008-0000-0500-0000A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93" name="Text Box 17">
          <a:extLst>
            <a:ext uri="{FF2B5EF4-FFF2-40B4-BE49-F238E27FC236}">
              <a16:creationId xmlns="" xmlns:a16="http://schemas.microsoft.com/office/drawing/2014/main" id="{00000000-0008-0000-0500-0000A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94" name="Text Box 18">
          <a:extLst>
            <a:ext uri="{FF2B5EF4-FFF2-40B4-BE49-F238E27FC236}">
              <a16:creationId xmlns="" xmlns:a16="http://schemas.microsoft.com/office/drawing/2014/main" id="{00000000-0008-0000-0500-0000A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95" name="Text Box 19">
          <a:extLst>
            <a:ext uri="{FF2B5EF4-FFF2-40B4-BE49-F238E27FC236}">
              <a16:creationId xmlns="" xmlns:a16="http://schemas.microsoft.com/office/drawing/2014/main" id="{00000000-0008-0000-0500-0000A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100</xdr:row>
      <xdr:rowOff>504825</xdr:rowOff>
    </xdr:from>
    <xdr:ext cx="95250" cy="442269"/>
    <xdr:sp macro="" textlink="">
      <xdr:nvSpPr>
        <xdr:cNvPr id="3496" name="Text Box 15">
          <a:extLst>
            <a:ext uri="{FF2B5EF4-FFF2-40B4-BE49-F238E27FC236}">
              <a16:creationId xmlns="" xmlns:a16="http://schemas.microsoft.com/office/drawing/2014/main" id="{00000000-0008-0000-0500-0000A80D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97" name="Text Box 16">
          <a:extLst>
            <a:ext uri="{FF2B5EF4-FFF2-40B4-BE49-F238E27FC236}">
              <a16:creationId xmlns="" xmlns:a16="http://schemas.microsoft.com/office/drawing/2014/main" id="{00000000-0008-0000-0500-0000A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98" name="Text Box 17">
          <a:extLst>
            <a:ext uri="{FF2B5EF4-FFF2-40B4-BE49-F238E27FC236}">
              <a16:creationId xmlns="" xmlns:a16="http://schemas.microsoft.com/office/drawing/2014/main" id="{00000000-0008-0000-0500-0000A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99" name="Text Box 18">
          <a:extLst>
            <a:ext uri="{FF2B5EF4-FFF2-40B4-BE49-F238E27FC236}">
              <a16:creationId xmlns="" xmlns:a16="http://schemas.microsoft.com/office/drawing/2014/main" id="{00000000-0008-0000-0500-0000A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500" name="Text Box 16">
          <a:extLst>
            <a:ext uri="{FF2B5EF4-FFF2-40B4-BE49-F238E27FC236}">
              <a16:creationId xmlns="" xmlns:a16="http://schemas.microsoft.com/office/drawing/2014/main" id="{00000000-0008-0000-0500-0000A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501" name="Text Box 17">
          <a:extLst>
            <a:ext uri="{FF2B5EF4-FFF2-40B4-BE49-F238E27FC236}">
              <a16:creationId xmlns="" xmlns:a16="http://schemas.microsoft.com/office/drawing/2014/main" id="{00000000-0008-0000-0500-0000A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502" name="Text Box 18">
          <a:extLst>
            <a:ext uri="{FF2B5EF4-FFF2-40B4-BE49-F238E27FC236}">
              <a16:creationId xmlns="" xmlns:a16="http://schemas.microsoft.com/office/drawing/2014/main" id="{00000000-0008-0000-0500-0000A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503" name="Text Box 19">
          <a:extLst>
            <a:ext uri="{FF2B5EF4-FFF2-40B4-BE49-F238E27FC236}">
              <a16:creationId xmlns="" xmlns:a16="http://schemas.microsoft.com/office/drawing/2014/main" id="{00000000-0008-0000-0500-0000A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504" name="Text Box 16">
          <a:extLst>
            <a:ext uri="{FF2B5EF4-FFF2-40B4-BE49-F238E27FC236}">
              <a16:creationId xmlns="" xmlns:a16="http://schemas.microsoft.com/office/drawing/2014/main" id="{00000000-0008-0000-0500-0000B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505" name="Text Box 17">
          <a:extLst>
            <a:ext uri="{FF2B5EF4-FFF2-40B4-BE49-F238E27FC236}">
              <a16:creationId xmlns="" xmlns:a16="http://schemas.microsoft.com/office/drawing/2014/main" id="{00000000-0008-0000-0500-0000B1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506" name="Text Box 18">
          <a:extLst>
            <a:ext uri="{FF2B5EF4-FFF2-40B4-BE49-F238E27FC236}">
              <a16:creationId xmlns="" xmlns:a16="http://schemas.microsoft.com/office/drawing/2014/main" id="{00000000-0008-0000-0500-0000B2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102</xdr:row>
      <xdr:rowOff>170392</xdr:rowOff>
    </xdr:from>
    <xdr:ext cx="95250" cy="213632"/>
    <xdr:sp macro="" textlink="">
      <xdr:nvSpPr>
        <xdr:cNvPr id="3507" name="Text Box 15">
          <a:extLst>
            <a:ext uri="{FF2B5EF4-FFF2-40B4-BE49-F238E27FC236}">
              <a16:creationId xmlns="" xmlns:a16="http://schemas.microsoft.com/office/drawing/2014/main" id="{00000000-0008-0000-0500-0000B3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508" name="Text Box 16">
          <a:extLst>
            <a:ext uri="{FF2B5EF4-FFF2-40B4-BE49-F238E27FC236}">
              <a16:creationId xmlns="" xmlns:a16="http://schemas.microsoft.com/office/drawing/2014/main" id="{00000000-0008-0000-0500-0000B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509" name="Text Box 17">
          <a:extLst>
            <a:ext uri="{FF2B5EF4-FFF2-40B4-BE49-F238E27FC236}">
              <a16:creationId xmlns="" xmlns:a16="http://schemas.microsoft.com/office/drawing/2014/main" id="{00000000-0008-0000-0500-0000B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510" name="Text Box 18">
          <a:extLst>
            <a:ext uri="{FF2B5EF4-FFF2-40B4-BE49-F238E27FC236}">
              <a16:creationId xmlns="" xmlns:a16="http://schemas.microsoft.com/office/drawing/2014/main" id="{00000000-0008-0000-0500-0000B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511" name="Text Box 19">
          <a:extLst>
            <a:ext uri="{FF2B5EF4-FFF2-40B4-BE49-F238E27FC236}">
              <a16:creationId xmlns="" xmlns:a16="http://schemas.microsoft.com/office/drawing/2014/main" id="{00000000-0008-0000-0500-0000B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512" name="Text Box 16">
          <a:extLst>
            <a:ext uri="{FF2B5EF4-FFF2-40B4-BE49-F238E27FC236}">
              <a16:creationId xmlns="" xmlns:a16="http://schemas.microsoft.com/office/drawing/2014/main" id="{00000000-0008-0000-0500-0000B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513" name="Text Box 17">
          <a:extLst>
            <a:ext uri="{FF2B5EF4-FFF2-40B4-BE49-F238E27FC236}">
              <a16:creationId xmlns="" xmlns:a16="http://schemas.microsoft.com/office/drawing/2014/main" id="{00000000-0008-0000-0500-0000B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514" name="Text Box 18">
          <a:extLst>
            <a:ext uri="{FF2B5EF4-FFF2-40B4-BE49-F238E27FC236}">
              <a16:creationId xmlns="" xmlns:a16="http://schemas.microsoft.com/office/drawing/2014/main" id="{00000000-0008-0000-0500-0000B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515" name="Text Box 19">
          <a:extLst>
            <a:ext uri="{FF2B5EF4-FFF2-40B4-BE49-F238E27FC236}">
              <a16:creationId xmlns="" xmlns:a16="http://schemas.microsoft.com/office/drawing/2014/main" id="{00000000-0008-0000-0500-0000B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3516" name="Text Box 16">
          <a:extLst>
            <a:ext uri="{FF2B5EF4-FFF2-40B4-BE49-F238E27FC236}">
              <a16:creationId xmlns="" xmlns:a16="http://schemas.microsoft.com/office/drawing/2014/main" id="{00000000-0008-0000-0500-0000BC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3517" name="Text Box 17">
          <a:extLst>
            <a:ext uri="{FF2B5EF4-FFF2-40B4-BE49-F238E27FC236}">
              <a16:creationId xmlns="" xmlns:a16="http://schemas.microsoft.com/office/drawing/2014/main" id="{00000000-0008-0000-0500-0000BD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3518" name="Text Box 18">
          <a:extLst>
            <a:ext uri="{FF2B5EF4-FFF2-40B4-BE49-F238E27FC236}">
              <a16:creationId xmlns="" xmlns:a16="http://schemas.microsoft.com/office/drawing/2014/main" id="{00000000-0008-0000-0500-0000BE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3519" name="Text Box 19">
          <a:extLst>
            <a:ext uri="{FF2B5EF4-FFF2-40B4-BE49-F238E27FC236}">
              <a16:creationId xmlns="" xmlns:a16="http://schemas.microsoft.com/office/drawing/2014/main" id="{00000000-0008-0000-0500-0000BF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444014"/>
    <xdr:sp macro="" textlink="">
      <xdr:nvSpPr>
        <xdr:cNvPr id="3520" name="Text Box 15">
          <a:extLst>
            <a:ext uri="{FF2B5EF4-FFF2-40B4-BE49-F238E27FC236}">
              <a16:creationId xmlns="" xmlns:a16="http://schemas.microsoft.com/office/drawing/2014/main" id="{00000000-0008-0000-0500-0000C0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521" name="Text Box 16">
          <a:extLst>
            <a:ext uri="{FF2B5EF4-FFF2-40B4-BE49-F238E27FC236}">
              <a16:creationId xmlns="" xmlns:a16="http://schemas.microsoft.com/office/drawing/2014/main" id="{00000000-0008-0000-0500-0000C1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522" name="Text Box 17">
          <a:extLst>
            <a:ext uri="{FF2B5EF4-FFF2-40B4-BE49-F238E27FC236}">
              <a16:creationId xmlns="" xmlns:a16="http://schemas.microsoft.com/office/drawing/2014/main" id="{00000000-0008-0000-0500-0000C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523" name="Text Box 18">
          <a:extLst>
            <a:ext uri="{FF2B5EF4-FFF2-40B4-BE49-F238E27FC236}">
              <a16:creationId xmlns="" xmlns:a16="http://schemas.microsoft.com/office/drawing/2014/main" id="{00000000-0008-0000-0500-0000C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524" name="Text Box 19">
          <a:extLst>
            <a:ext uri="{FF2B5EF4-FFF2-40B4-BE49-F238E27FC236}">
              <a16:creationId xmlns="" xmlns:a16="http://schemas.microsoft.com/office/drawing/2014/main" id="{00000000-0008-0000-0500-0000C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525" name="Text Box 16">
          <a:extLst>
            <a:ext uri="{FF2B5EF4-FFF2-40B4-BE49-F238E27FC236}">
              <a16:creationId xmlns="" xmlns:a16="http://schemas.microsoft.com/office/drawing/2014/main" id="{00000000-0008-0000-0500-0000C5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526" name="Text Box 17">
          <a:extLst>
            <a:ext uri="{FF2B5EF4-FFF2-40B4-BE49-F238E27FC236}">
              <a16:creationId xmlns="" xmlns:a16="http://schemas.microsoft.com/office/drawing/2014/main" id="{00000000-0008-0000-0500-0000C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102</xdr:row>
      <xdr:rowOff>15875</xdr:rowOff>
    </xdr:from>
    <xdr:ext cx="95250" cy="171450"/>
    <xdr:sp macro="" textlink="">
      <xdr:nvSpPr>
        <xdr:cNvPr id="3527" name="Text Box 18">
          <a:extLst>
            <a:ext uri="{FF2B5EF4-FFF2-40B4-BE49-F238E27FC236}">
              <a16:creationId xmlns="" xmlns:a16="http://schemas.microsoft.com/office/drawing/2014/main" id="{00000000-0008-0000-0500-0000C70D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528" name="Text Box 16">
          <a:extLst>
            <a:ext uri="{FF2B5EF4-FFF2-40B4-BE49-F238E27FC236}">
              <a16:creationId xmlns="" xmlns:a16="http://schemas.microsoft.com/office/drawing/2014/main" id="{00000000-0008-0000-0500-0000C8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529" name="Text Box 17">
          <a:extLst>
            <a:ext uri="{FF2B5EF4-FFF2-40B4-BE49-F238E27FC236}">
              <a16:creationId xmlns="" xmlns:a16="http://schemas.microsoft.com/office/drawing/2014/main" id="{00000000-0008-0000-0500-0000C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530" name="Text Box 18">
          <a:extLst>
            <a:ext uri="{FF2B5EF4-FFF2-40B4-BE49-F238E27FC236}">
              <a16:creationId xmlns="" xmlns:a16="http://schemas.microsoft.com/office/drawing/2014/main" id="{00000000-0008-0000-0500-0000C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531" name="Text Box 19">
          <a:extLst>
            <a:ext uri="{FF2B5EF4-FFF2-40B4-BE49-F238E27FC236}">
              <a16:creationId xmlns="" xmlns:a16="http://schemas.microsoft.com/office/drawing/2014/main" id="{00000000-0008-0000-0500-0000C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532" name="Text Box 16">
          <a:extLst>
            <a:ext uri="{FF2B5EF4-FFF2-40B4-BE49-F238E27FC236}">
              <a16:creationId xmlns="" xmlns:a16="http://schemas.microsoft.com/office/drawing/2014/main" id="{00000000-0008-0000-0500-0000C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102</xdr:row>
      <xdr:rowOff>170392</xdr:rowOff>
    </xdr:from>
    <xdr:ext cx="95250" cy="213632"/>
    <xdr:sp macro="" textlink="">
      <xdr:nvSpPr>
        <xdr:cNvPr id="3533" name="Text Box 15">
          <a:extLst>
            <a:ext uri="{FF2B5EF4-FFF2-40B4-BE49-F238E27FC236}">
              <a16:creationId xmlns="" xmlns:a16="http://schemas.microsoft.com/office/drawing/2014/main" id="{00000000-0008-0000-0500-0000CD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448496"/>
    <xdr:sp macro="" textlink="">
      <xdr:nvSpPr>
        <xdr:cNvPr id="3534" name="Text Box 15">
          <a:extLst>
            <a:ext uri="{FF2B5EF4-FFF2-40B4-BE49-F238E27FC236}">
              <a16:creationId xmlns="" xmlns:a16="http://schemas.microsoft.com/office/drawing/2014/main" id="{00000000-0008-0000-0500-0000CE0D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442269"/>
    <xdr:sp macro="" textlink="">
      <xdr:nvSpPr>
        <xdr:cNvPr id="3535" name="Text Box 15">
          <a:extLst>
            <a:ext uri="{FF2B5EF4-FFF2-40B4-BE49-F238E27FC236}">
              <a16:creationId xmlns="" xmlns:a16="http://schemas.microsoft.com/office/drawing/2014/main" id="{00000000-0008-0000-0500-0000CF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504825</xdr:rowOff>
    </xdr:from>
    <xdr:ext cx="95250" cy="442269"/>
    <xdr:sp macro="" textlink="">
      <xdr:nvSpPr>
        <xdr:cNvPr id="3536" name="Text Box 15">
          <a:extLst>
            <a:ext uri="{FF2B5EF4-FFF2-40B4-BE49-F238E27FC236}">
              <a16:creationId xmlns="" xmlns:a16="http://schemas.microsoft.com/office/drawing/2014/main" id="{00000000-0008-0000-0500-0000D0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213632"/>
    <xdr:sp macro="" textlink="">
      <xdr:nvSpPr>
        <xdr:cNvPr id="3537" name="Text Box 15">
          <a:extLst>
            <a:ext uri="{FF2B5EF4-FFF2-40B4-BE49-F238E27FC236}">
              <a16:creationId xmlns="" xmlns:a16="http://schemas.microsoft.com/office/drawing/2014/main" id="{00000000-0008-0000-0500-0000D1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444331"/>
    <xdr:sp macro="" textlink="">
      <xdr:nvSpPr>
        <xdr:cNvPr id="3538" name="Text Box 15">
          <a:extLst>
            <a:ext uri="{FF2B5EF4-FFF2-40B4-BE49-F238E27FC236}">
              <a16:creationId xmlns="" xmlns:a16="http://schemas.microsoft.com/office/drawing/2014/main" id="{00000000-0008-0000-0500-0000D2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102</xdr:row>
      <xdr:rowOff>170392</xdr:rowOff>
    </xdr:from>
    <xdr:ext cx="95250" cy="213632"/>
    <xdr:sp macro="" textlink="">
      <xdr:nvSpPr>
        <xdr:cNvPr id="3539" name="Text Box 15">
          <a:extLst>
            <a:ext uri="{FF2B5EF4-FFF2-40B4-BE49-F238E27FC236}">
              <a16:creationId xmlns="" xmlns:a16="http://schemas.microsoft.com/office/drawing/2014/main" id="{00000000-0008-0000-0500-0000D30D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40" name="Text Box 16">
          <a:extLst>
            <a:ext uri="{FF2B5EF4-FFF2-40B4-BE49-F238E27FC236}">
              <a16:creationId xmlns="" xmlns:a16="http://schemas.microsoft.com/office/drawing/2014/main" id="{00000000-0008-0000-0500-0000D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41" name="Text Box 17">
          <a:extLst>
            <a:ext uri="{FF2B5EF4-FFF2-40B4-BE49-F238E27FC236}">
              <a16:creationId xmlns="" xmlns:a16="http://schemas.microsoft.com/office/drawing/2014/main" id="{00000000-0008-0000-0500-0000D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42" name="Text Box 18">
          <a:extLst>
            <a:ext uri="{FF2B5EF4-FFF2-40B4-BE49-F238E27FC236}">
              <a16:creationId xmlns="" xmlns:a16="http://schemas.microsoft.com/office/drawing/2014/main" id="{00000000-0008-0000-0500-0000D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43" name="Text Box 19">
          <a:extLst>
            <a:ext uri="{FF2B5EF4-FFF2-40B4-BE49-F238E27FC236}">
              <a16:creationId xmlns="" xmlns:a16="http://schemas.microsoft.com/office/drawing/2014/main" id="{00000000-0008-0000-0500-0000D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44" name="Text Box 16">
          <a:extLst>
            <a:ext uri="{FF2B5EF4-FFF2-40B4-BE49-F238E27FC236}">
              <a16:creationId xmlns="" xmlns:a16="http://schemas.microsoft.com/office/drawing/2014/main" id="{00000000-0008-0000-0500-0000D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45" name="Text Box 17">
          <a:extLst>
            <a:ext uri="{FF2B5EF4-FFF2-40B4-BE49-F238E27FC236}">
              <a16:creationId xmlns="" xmlns:a16="http://schemas.microsoft.com/office/drawing/2014/main" id="{00000000-0008-0000-0500-0000D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46" name="Text Box 18">
          <a:extLst>
            <a:ext uri="{FF2B5EF4-FFF2-40B4-BE49-F238E27FC236}">
              <a16:creationId xmlns="" xmlns:a16="http://schemas.microsoft.com/office/drawing/2014/main" id="{00000000-0008-0000-0500-0000D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47" name="Text Box 19">
          <a:extLst>
            <a:ext uri="{FF2B5EF4-FFF2-40B4-BE49-F238E27FC236}">
              <a16:creationId xmlns="" xmlns:a16="http://schemas.microsoft.com/office/drawing/2014/main" id="{00000000-0008-0000-0500-0000D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548" name="Text Box 16">
          <a:extLst>
            <a:ext uri="{FF2B5EF4-FFF2-40B4-BE49-F238E27FC236}">
              <a16:creationId xmlns="" xmlns:a16="http://schemas.microsoft.com/office/drawing/2014/main" id="{00000000-0008-0000-0500-0000DC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549" name="Text Box 17">
          <a:extLst>
            <a:ext uri="{FF2B5EF4-FFF2-40B4-BE49-F238E27FC236}">
              <a16:creationId xmlns="" xmlns:a16="http://schemas.microsoft.com/office/drawing/2014/main" id="{00000000-0008-0000-0500-0000DD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550" name="Text Box 18">
          <a:extLst>
            <a:ext uri="{FF2B5EF4-FFF2-40B4-BE49-F238E27FC236}">
              <a16:creationId xmlns="" xmlns:a16="http://schemas.microsoft.com/office/drawing/2014/main" id="{00000000-0008-0000-0500-0000D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551" name="Text Box 19">
          <a:extLst>
            <a:ext uri="{FF2B5EF4-FFF2-40B4-BE49-F238E27FC236}">
              <a16:creationId xmlns="" xmlns:a16="http://schemas.microsoft.com/office/drawing/2014/main" id="{00000000-0008-0000-0500-0000D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014"/>
    <xdr:sp macro="" textlink="">
      <xdr:nvSpPr>
        <xdr:cNvPr id="3552" name="Text Box 15">
          <a:extLst>
            <a:ext uri="{FF2B5EF4-FFF2-40B4-BE49-F238E27FC236}">
              <a16:creationId xmlns="" xmlns:a16="http://schemas.microsoft.com/office/drawing/2014/main" id="{00000000-0008-0000-0500-0000E0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53" name="Text Box 16">
          <a:extLst>
            <a:ext uri="{FF2B5EF4-FFF2-40B4-BE49-F238E27FC236}">
              <a16:creationId xmlns="" xmlns:a16="http://schemas.microsoft.com/office/drawing/2014/main" id="{00000000-0008-0000-0500-0000E1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54" name="Text Box 17">
          <a:extLst>
            <a:ext uri="{FF2B5EF4-FFF2-40B4-BE49-F238E27FC236}">
              <a16:creationId xmlns="" xmlns:a16="http://schemas.microsoft.com/office/drawing/2014/main" id="{00000000-0008-0000-0500-0000E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55" name="Text Box 18">
          <a:extLst>
            <a:ext uri="{FF2B5EF4-FFF2-40B4-BE49-F238E27FC236}">
              <a16:creationId xmlns="" xmlns:a16="http://schemas.microsoft.com/office/drawing/2014/main" id="{00000000-0008-0000-0500-0000E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56" name="Text Box 19">
          <a:extLst>
            <a:ext uri="{FF2B5EF4-FFF2-40B4-BE49-F238E27FC236}">
              <a16:creationId xmlns="" xmlns:a16="http://schemas.microsoft.com/office/drawing/2014/main" id="{00000000-0008-0000-0500-0000E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57" name="Text Box 16">
          <a:extLst>
            <a:ext uri="{FF2B5EF4-FFF2-40B4-BE49-F238E27FC236}">
              <a16:creationId xmlns="" xmlns:a16="http://schemas.microsoft.com/office/drawing/2014/main" id="{00000000-0008-0000-0500-0000E5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58" name="Text Box 17">
          <a:extLst>
            <a:ext uri="{FF2B5EF4-FFF2-40B4-BE49-F238E27FC236}">
              <a16:creationId xmlns="" xmlns:a16="http://schemas.microsoft.com/office/drawing/2014/main" id="{00000000-0008-0000-0500-0000E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59" name="Text Box 18">
          <a:extLst>
            <a:ext uri="{FF2B5EF4-FFF2-40B4-BE49-F238E27FC236}">
              <a16:creationId xmlns="" xmlns:a16="http://schemas.microsoft.com/office/drawing/2014/main" id="{00000000-0008-0000-0500-0000E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60" name="Text Box 16">
          <a:extLst>
            <a:ext uri="{FF2B5EF4-FFF2-40B4-BE49-F238E27FC236}">
              <a16:creationId xmlns="" xmlns:a16="http://schemas.microsoft.com/office/drawing/2014/main" id="{00000000-0008-0000-0500-0000E8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61" name="Text Box 17">
          <a:extLst>
            <a:ext uri="{FF2B5EF4-FFF2-40B4-BE49-F238E27FC236}">
              <a16:creationId xmlns="" xmlns:a16="http://schemas.microsoft.com/office/drawing/2014/main" id="{00000000-0008-0000-0500-0000E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62" name="Text Box 18">
          <a:extLst>
            <a:ext uri="{FF2B5EF4-FFF2-40B4-BE49-F238E27FC236}">
              <a16:creationId xmlns="" xmlns:a16="http://schemas.microsoft.com/office/drawing/2014/main" id="{00000000-0008-0000-0500-0000E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63" name="Text Box 19">
          <a:extLst>
            <a:ext uri="{FF2B5EF4-FFF2-40B4-BE49-F238E27FC236}">
              <a16:creationId xmlns="" xmlns:a16="http://schemas.microsoft.com/office/drawing/2014/main" id="{00000000-0008-0000-0500-0000E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64" name="Text Box 16">
          <a:extLst>
            <a:ext uri="{FF2B5EF4-FFF2-40B4-BE49-F238E27FC236}">
              <a16:creationId xmlns="" xmlns:a16="http://schemas.microsoft.com/office/drawing/2014/main" id="{00000000-0008-0000-0500-0000E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65" name="Text Box 17">
          <a:extLst>
            <a:ext uri="{FF2B5EF4-FFF2-40B4-BE49-F238E27FC236}">
              <a16:creationId xmlns="" xmlns:a16="http://schemas.microsoft.com/office/drawing/2014/main" id="{00000000-0008-0000-0500-0000E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66" name="Text Box 18">
          <a:extLst>
            <a:ext uri="{FF2B5EF4-FFF2-40B4-BE49-F238E27FC236}">
              <a16:creationId xmlns="" xmlns:a16="http://schemas.microsoft.com/office/drawing/2014/main" id="{00000000-0008-0000-0500-0000E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67" name="Text Box 19">
          <a:extLst>
            <a:ext uri="{FF2B5EF4-FFF2-40B4-BE49-F238E27FC236}">
              <a16:creationId xmlns="" xmlns:a16="http://schemas.microsoft.com/office/drawing/2014/main" id="{00000000-0008-0000-0500-0000E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456743"/>
    <xdr:sp macro="" textlink="">
      <xdr:nvSpPr>
        <xdr:cNvPr id="3568" name="Text Box 15">
          <a:extLst>
            <a:ext uri="{FF2B5EF4-FFF2-40B4-BE49-F238E27FC236}">
              <a16:creationId xmlns="" xmlns:a16="http://schemas.microsoft.com/office/drawing/2014/main" id="{00000000-0008-0000-0500-0000F00D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442269"/>
    <xdr:sp macro="" textlink="">
      <xdr:nvSpPr>
        <xdr:cNvPr id="3569" name="Text Box 15">
          <a:extLst>
            <a:ext uri="{FF2B5EF4-FFF2-40B4-BE49-F238E27FC236}">
              <a16:creationId xmlns="" xmlns:a16="http://schemas.microsoft.com/office/drawing/2014/main" id="{00000000-0008-0000-0500-0000F1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504825</xdr:rowOff>
    </xdr:from>
    <xdr:ext cx="95250" cy="442269"/>
    <xdr:sp macro="" textlink="">
      <xdr:nvSpPr>
        <xdr:cNvPr id="3570" name="Text Box 15">
          <a:extLst>
            <a:ext uri="{FF2B5EF4-FFF2-40B4-BE49-F238E27FC236}">
              <a16:creationId xmlns="" xmlns:a16="http://schemas.microsoft.com/office/drawing/2014/main" id="{00000000-0008-0000-0500-0000F2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213632"/>
    <xdr:sp macro="" textlink="">
      <xdr:nvSpPr>
        <xdr:cNvPr id="3571" name="Text Box 15">
          <a:extLst>
            <a:ext uri="{FF2B5EF4-FFF2-40B4-BE49-F238E27FC236}">
              <a16:creationId xmlns="" xmlns:a16="http://schemas.microsoft.com/office/drawing/2014/main" id="{00000000-0008-0000-0500-0000F3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444331"/>
    <xdr:sp macro="" textlink="">
      <xdr:nvSpPr>
        <xdr:cNvPr id="3572" name="Text Box 15">
          <a:extLst>
            <a:ext uri="{FF2B5EF4-FFF2-40B4-BE49-F238E27FC236}">
              <a16:creationId xmlns="" xmlns:a16="http://schemas.microsoft.com/office/drawing/2014/main" id="{00000000-0008-0000-0500-0000F4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213632"/>
    <xdr:sp macro="" textlink="">
      <xdr:nvSpPr>
        <xdr:cNvPr id="3573" name="Text Box 15">
          <a:extLst>
            <a:ext uri="{FF2B5EF4-FFF2-40B4-BE49-F238E27FC236}">
              <a16:creationId xmlns="" xmlns:a16="http://schemas.microsoft.com/office/drawing/2014/main" id="{00000000-0008-0000-0500-0000F50D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74" name="Text Box 16">
          <a:extLst>
            <a:ext uri="{FF2B5EF4-FFF2-40B4-BE49-F238E27FC236}">
              <a16:creationId xmlns="" xmlns:a16="http://schemas.microsoft.com/office/drawing/2014/main" id="{00000000-0008-0000-0500-0000F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75" name="Text Box 17">
          <a:extLst>
            <a:ext uri="{FF2B5EF4-FFF2-40B4-BE49-F238E27FC236}">
              <a16:creationId xmlns="" xmlns:a16="http://schemas.microsoft.com/office/drawing/2014/main" id="{00000000-0008-0000-0500-0000F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76" name="Text Box 18">
          <a:extLst>
            <a:ext uri="{FF2B5EF4-FFF2-40B4-BE49-F238E27FC236}">
              <a16:creationId xmlns="" xmlns:a16="http://schemas.microsoft.com/office/drawing/2014/main" id="{00000000-0008-0000-0500-0000F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77" name="Text Box 19">
          <a:extLst>
            <a:ext uri="{FF2B5EF4-FFF2-40B4-BE49-F238E27FC236}">
              <a16:creationId xmlns="" xmlns:a16="http://schemas.microsoft.com/office/drawing/2014/main" id="{00000000-0008-0000-0500-0000F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78" name="Text Box 16">
          <a:extLst>
            <a:ext uri="{FF2B5EF4-FFF2-40B4-BE49-F238E27FC236}">
              <a16:creationId xmlns="" xmlns:a16="http://schemas.microsoft.com/office/drawing/2014/main" id="{00000000-0008-0000-0500-0000F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79" name="Text Box 17">
          <a:extLst>
            <a:ext uri="{FF2B5EF4-FFF2-40B4-BE49-F238E27FC236}">
              <a16:creationId xmlns="" xmlns:a16="http://schemas.microsoft.com/office/drawing/2014/main" id="{00000000-0008-0000-0500-0000F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80" name="Text Box 18">
          <a:extLst>
            <a:ext uri="{FF2B5EF4-FFF2-40B4-BE49-F238E27FC236}">
              <a16:creationId xmlns="" xmlns:a16="http://schemas.microsoft.com/office/drawing/2014/main" id="{00000000-0008-0000-0500-0000F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81" name="Text Box 19">
          <a:extLst>
            <a:ext uri="{FF2B5EF4-FFF2-40B4-BE49-F238E27FC236}">
              <a16:creationId xmlns="" xmlns:a16="http://schemas.microsoft.com/office/drawing/2014/main" id="{00000000-0008-0000-0500-0000F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582" name="Text Box 16">
          <a:extLst>
            <a:ext uri="{FF2B5EF4-FFF2-40B4-BE49-F238E27FC236}">
              <a16:creationId xmlns="" xmlns:a16="http://schemas.microsoft.com/office/drawing/2014/main" id="{00000000-0008-0000-0500-0000F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583" name="Text Box 17">
          <a:extLst>
            <a:ext uri="{FF2B5EF4-FFF2-40B4-BE49-F238E27FC236}">
              <a16:creationId xmlns="" xmlns:a16="http://schemas.microsoft.com/office/drawing/2014/main" id="{00000000-0008-0000-0500-0000F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584" name="Text Box 18">
          <a:extLst>
            <a:ext uri="{FF2B5EF4-FFF2-40B4-BE49-F238E27FC236}">
              <a16:creationId xmlns="" xmlns:a16="http://schemas.microsoft.com/office/drawing/2014/main" id="{00000000-0008-0000-0500-000000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585" name="Text Box 19">
          <a:extLst>
            <a:ext uri="{FF2B5EF4-FFF2-40B4-BE49-F238E27FC236}">
              <a16:creationId xmlns="" xmlns:a16="http://schemas.microsoft.com/office/drawing/2014/main" id="{00000000-0008-0000-0500-000001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014"/>
    <xdr:sp macro="" textlink="">
      <xdr:nvSpPr>
        <xdr:cNvPr id="3586" name="Text Box 15">
          <a:extLst>
            <a:ext uri="{FF2B5EF4-FFF2-40B4-BE49-F238E27FC236}">
              <a16:creationId xmlns="" xmlns:a16="http://schemas.microsoft.com/office/drawing/2014/main" id="{00000000-0008-0000-0500-000002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87" name="Text Box 16">
          <a:extLst>
            <a:ext uri="{FF2B5EF4-FFF2-40B4-BE49-F238E27FC236}">
              <a16:creationId xmlns="" xmlns:a16="http://schemas.microsoft.com/office/drawing/2014/main" id="{00000000-0008-0000-0500-00000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88" name="Text Box 17">
          <a:extLst>
            <a:ext uri="{FF2B5EF4-FFF2-40B4-BE49-F238E27FC236}">
              <a16:creationId xmlns="" xmlns:a16="http://schemas.microsoft.com/office/drawing/2014/main" id="{00000000-0008-0000-0500-00000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89" name="Text Box 18">
          <a:extLst>
            <a:ext uri="{FF2B5EF4-FFF2-40B4-BE49-F238E27FC236}">
              <a16:creationId xmlns="" xmlns:a16="http://schemas.microsoft.com/office/drawing/2014/main" id="{00000000-0008-0000-0500-00000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90" name="Text Box 19">
          <a:extLst>
            <a:ext uri="{FF2B5EF4-FFF2-40B4-BE49-F238E27FC236}">
              <a16:creationId xmlns="" xmlns:a16="http://schemas.microsoft.com/office/drawing/2014/main" id="{00000000-0008-0000-0500-00000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106</xdr:row>
      <xdr:rowOff>504825</xdr:rowOff>
    </xdr:from>
    <xdr:ext cx="95250" cy="442269"/>
    <xdr:sp macro="" textlink="">
      <xdr:nvSpPr>
        <xdr:cNvPr id="3591" name="Text Box 15">
          <a:extLst>
            <a:ext uri="{FF2B5EF4-FFF2-40B4-BE49-F238E27FC236}">
              <a16:creationId xmlns="" xmlns:a16="http://schemas.microsoft.com/office/drawing/2014/main" id="{00000000-0008-0000-0500-0000070E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92" name="Text Box 16">
          <a:extLst>
            <a:ext uri="{FF2B5EF4-FFF2-40B4-BE49-F238E27FC236}">
              <a16:creationId xmlns="" xmlns:a16="http://schemas.microsoft.com/office/drawing/2014/main" id="{00000000-0008-0000-0500-00000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93" name="Text Box 17">
          <a:extLst>
            <a:ext uri="{FF2B5EF4-FFF2-40B4-BE49-F238E27FC236}">
              <a16:creationId xmlns="" xmlns:a16="http://schemas.microsoft.com/office/drawing/2014/main" id="{00000000-0008-0000-0500-00000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94" name="Text Box 18">
          <a:extLst>
            <a:ext uri="{FF2B5EF4-FFF2-40B4-BE49-F238E27FC236}">
              <a16:creationId xmlns="" xmlns:a16="http://schemas.microsoft.com/office/drawing/2014/main" id="{00000000-0008-0000-0500-00000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95" name="Text Box 16">
          <a:extLst>
            <a:ext uri="{FF2B5EF4-FFF2-40B4-BE49-F238E27FC236}">
              <a16:creationId xmlns="" xmlns:a16="http://schemas.microsoft.com/office/drawing/2014/main" id="{00000000-0008-0000-0500-00000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96" name="Text Box 17">
          <a:extLst>
            <a:ext uri="{FF2B5EF4-FFF2-40B4-BE49-F238E27FC236}">
              <a16:creationId xmlns="" xmlns:a16="http://schemas.microsoft.com/office/drawing/2014/main" id="{00000000-0008-0000-0500-00000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97" name="Text Box 18">
          <a:extLst>
            <a:ext uri="{FF2B5EF4-FFF2-40B4-BE49-F238E27FC236}">
              <a16:creationId xmlns="" xmlns:a16="http://schemas.microsoft.com/office/drawing/2014/main" id="{00000000-0008-0000-0500-00000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98" name="Text Box 19">
          <a:extLst>
            <a:ext uri="{FF2B5EF4-FFF2-40B4-BE49-F238E27FC236}">
              <a16:creationId xmlns="" xmlns:a16="http://schemas.microsoft.com/office/drawing/2014/main" id="{00000000-0008-0000-0500-00000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99" name="Text Box 16">
          <a:extLst>
            <a:ext uri="{FF2B5EF4-FFF2-40B4-BE49-F238E27FC236}">
              <a16:creationId xmlns="" xmlns:a16="http://schemas.microsoft.com/office/drawing/2014/main" id="{00000000-0008-0000-0500-00000F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600" name="Text Box 17">
          <a:extLst>
            <a:ext uri="{FF2B5EF4-FFF2-40B4-BE49-F238E27FC236}">
              <a16:creationId xmlns="" xmlns:a16="http://schemas.microsoft.com/office/drawing/2014/main" id="{00000000-0008-0000-0500-000010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601" name="Text Box 18">
          <a:extLst>
            <a:ext uri="{FF2B5EF4-FFF2-40B4-BE49-F238E27FC236}">
              <a16:creationId xmlns="" xmlns:a16="http://schemas.microsoft.com/office/drawing/2014/main" id="{00000000-0008-0000-0500-000011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108</xdr:row>
      <xdr:rowOff>170392</xdr:rowOff>
    </xdr:from>
    <xdr:ext cx="95250" cy="213632"/>
    <xdr:sp macro="" textlink="">
      <xdr:nvSpPr>
        <xdr:cNvPr id="3602" name="Text Box 15">
          <a:extLst>
            <a:ext uri="{FF2B5EF4-FFF2-40B4-BE49-F238E27FC236}">
              <a16:creationId xmlns="" xmlns:a16="http://schemas.microsoft.com/office/drawing/2014/main" id="{00000000-0008-0000-0500-000012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603" name="Text Box 16">
          <a:extLst>
            <a:ext uri="{FF2B5EF4-FFF2-40B4-BE49-F238E27FC236}">
              <a16:creationId xmlns="" xmlns:a16="http://schemas.microsoft.com/office/drawing/2014/main" id="{00000000-0008-0000-0500-00001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604" name="Text Box 17">
          <a:extLst>
            <a:ext uri="{FF2B5EF4-FFF2-40B4-BE49-F238E27FC236}">
              <a16:creationId xmlns="" xmlns:a16="http://schemas.microsoft.com/office/drawing/2014/main" id="{00000000-0008-0000-0500-00001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605" name="Text Box 18">
          <a:extLst>
            <a:ext uri="{FF2B5EF4-FFF2-40B4-BE49-F238E27FC236}">
              <a16:creationId xmlns="" xmlns:a16="http://schemas.microsoft.com/office/drawing/2014/main" id="{00000000-0008-0000-0500-00001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606" name="Text Box 19">
          <a:extLst>
            <a:ext uri="{FF2B5EF4-FFF2-40B4-BE49-F238E27FC236}">
              <a16:creationId xmlns="" xmlns:a16="http://schemas.microsoft.com/office/drawing/2014/main" id="{00000000-0008-0000-0500-00001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607" name="Text Box 16">
          <a:extLst>
            <a:ext uri="{FF2B5EF4-FFF2-40B4-BE49-F238E27FC236}">
              <a16:creationId xmlns="" xmlns:a16="http://schemas.microsoft.com/office/drawing/2014/main" id="{00000000-0008-0000-0500-00001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608" name="Text Box 17">
          <a:extLst>
            <a:ext uri="{FF2B5EF4-FFF2-40B4-BE49-F238E27FC236}">
              <a16:creationId xmlns="" xmlns:a16="http://schemas.microsoft.com/office/drawing/2014/main" id="{00000000-0008-0000-0500-00001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609" name="Text Box 18">
          <a:extLst>
            <a:ext uri="{FF2B5EF4-FFF2-40B4-BE49-F238E27FC236}">
              <a16:creationId xmlns="" xmlns:a16="http://schemas.microsoft.com/office/drawing/2014/main" id="{00000000-0008-0000-0500-00001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610" name="Text Box 19">
          <a:extLst>
            <a:ext uri="{FF2B5EF4-FFF2-40B4-BE49-F238E27FC236}">
              <a16:creationId xmlns="" xmlns:a16="http://schemas.microsoft.com/office/drawing/2014/main" id="{00000000-0008-0000-0500-00001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3611" name="Text Box 16">
          <a:extLst>
            <a:ext uri="{FF2B5EF4-FFF2-40B4-BE49-F238E27FC236}">
              <a16:creationId xmlns="" xmlns:a16="http://schemas.microsoft.com/office/drawing/2014/main" id="{00000000-0008-0000-0500-00001B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3612" name="Text Box 17">
          <a:extLst>
            <a:ext uri="{FF2B5EF4-FFF2-40B4-BE49-F238E27FC236}">
              <a16:creationId xmlns="" xmlns:a16="http://schemas.microsoft.com/office/drawing/2014/main" id="{00000000-0008-0000-0500-00001C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3613" name="Text Box 18">
          <a:extLst>
            <a:ext uri="{FF2B5EF4-FFF2-40B4-BE49-F238E27FC236}">
              <a16:creationId xmlns="" xmlns:a16="http://schemas.microsoft.com/office/drawing/2014/main" id="{00000000-0008-0000-0500-00001D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3614" name="Text Box 19">
          <a:extLst>
            <a:ext uri="{FF2B5EF4-FFF2-40B4-BE49-F238E27FC236}">
              <a16:creationId xmlns="" xmlns:a16="http://schemas.microsoft.com/office/drawing/2014/main" id="{00000000-0008-0000-0500-00001E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014"/>
    <xdr:sp macro="" textlink="">
      <xdr:nvSpPr>
        <xdr:cNvPr id="3615" name="Text Box 15">
          <a:extLst>
            <a:ext uri="{FF2B5EF4-FFF2-40B4-BE49-F238E27FC236}">
              <a16:creationId xmlns="" xmlns:a16="http://schemas.microsoft.com/office/drawing/2014/main" id="{00000000-0008-0000-0500-00001F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616" name="Text Box 16">
          <a:extLst>
            <a:ext uri="{FF2B5EF4-FFF2-40B4-BE49-F238E27FC236}">
              <a16:creationId xmlns="" xmlns:a16="http://schemas.microsoft.com/office/drawing/2014/main" id="{00000000-0008-0000-0500-00002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617" name="Text Box 17">
          <a:extLst>
            <a:ext uri="{FF2B5EF4-FFF2-40B4-BE49-F238E27FC236}">
              <a16:creationId xmlns="" xmlns:a16="http://schemas.microsoft.com/office/drawing/2014/main" id="{00000000-0008-0000-0500-00002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618" name="Text Box 18">
          <a:extLst>
            <a:ext uri="{FF2B5EF4-FFF2-40B4-BE49-F238E27FC236}">
              <a16:creationId xmlns="" xmlns:a16="http://schemas.microsoft.com/office/drawing/2014/main" id="{00000000-0008-0000-0500-00002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619" name="Text Box 19">
          <a:extLst>
            <a:ext uri="{FF2B5EF4-FFF2-40B4-BE49-F238E27FC236}">
              <a16:creationId xmlns="" xmlns:a16="http://schemas.microsoft.com/office/drawing/2014/main" id="{00000000-0008-0000-0500-00002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620" name="Text Box 16">
          <a:extLst>
            <a:ext uri="{FF2B5EF4-FFF2-40B4-BE49-F238E27FC236}">
              <a16:creationId xmlns="" xmlns:a16="http://schemas.microsoft.com/office/drawing/2014/main" id="{00000000-0008-0000-0500-00002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621" name="Text Box 17">
          <a:extLst>
            <a:ext uri="{FF2B5EF4-FFF2-40B4-BE49-F238E27FC236}">
              <a16:creationId xmlns="" xmlns:a16="http://schemas.microsoft.com/office/drawing/2014/main" id="{00000000-0008-0000-0500-00002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108</xdr:row>
      <xdr:rowOff>15875</xdr:rowOff>
    </xdr:from>
    <xdr:ext cx="95250" cy="171450"/>
    <xdr:sp macro="" textlink="">
      <xdr:nvSpPr>
        <xdr:cNvPr id="3622" name="Text Box 18">
          <a:extLst>
            <a:ext uri="{FF2B5EF4-FFF2-40B4-BE49-F238E27FC236}">
              <a16:creationId xmlns="" xmlns:a16="http://schemas.microsoft.com/office/drawing/2014/main" id="{00000000-0008-0000-0500-0000260E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623" name="Text Box 16">
          <a:extLst>
            <a:ext uri="{FF2B5EF4-FFF2-40B4-BE49-F238E27FC236}">
              <a16:creationId xmlns="" xmlns:a16="http://schemas.microsoft.com/office/drawing/2014/main" id="{00000000-0008-0000-0500-00002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624" name="Text Box 17">
          <a:extLst>
            <a:ext uri="{FF2B5EF4-FFF2-40B4-BE49-F238E27FC236}">
              <a16:creationId xmlns="" xmlns:a16="http://schemas.microsoft.com/office/drawing/2014/main" id="{00000000-0008-0000-0500-00002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625" name="Text Box 18">
          <a:extLst>
            <a:ext uri="{FF2B5EF4-FFF2-40B4-BE49-F238E27FC236}">
              <a16:creationId xmlns="" xmlns:a16="http://schemas.microsoft.com/office/drawing/2014/main" id="{00000000-0008-0000-0500-00002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626" name="Text Box 19">
          <a:extLst>
            <a:ext uri="{FF2B5EF4-FFF2-40B4-BE49-F238E27FC236}">
              <a16:creationId xmlns="" xmlns:a16="http://schemas.microsoft.com/office/drawing/2014/main" id="{00000000-0008-0000-0500-00002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627" name="Text Box 16">
          <a:extLst>
            <a:ext uri="{FF2B5EF4-FFF2-40B4-BE49-F238E27FC236}">
              <a16:creationId xmlns="" xmlns:a16="http://schemas.microsoft.com/office/drawing/2014/main" id="{00000000-0008-0000-0500-00002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108</xdr:row>
      <xdr:rowOff>170392</xdr:rowOff>
    </xdr:from>
    <xdr:ext cx="95250" cy="213632"/>
    <xdr:sp macro="" textlink="">
      <xdr:nvSpPr>
        <xdr:cNvPr id="3628" name="Text Box 15">
          <a:extLst>
            <a:ext uri="{FF2B5EF4-FFF2-40B4-BE49-F238E27FC236}">
              <a16:creationId xmlns="" xmlns:a16="http://schemas.microsoft.com/office/drawing/2014/main" id="{00000000-0008-0000-0500-00002C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8496"/>
    <xdr:sp macro="" textlink="">
      <xdr:nvSpPr>
        <xdr:cNvPr id="3629" name="Text Box 15">
          <a:extLst>
            <a:ext uri="{FF2B5EF4-FFF2-40B4-BE49-F238E27FC236}">
              <a16:creationId xmlns="" xmlns:a16="http://schemas.microsoft.com/office/drawing/2014/main" id="{00000000-0008-0000-0500-00002D0E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442269"/>
    <xdr:sp macro="" textlink="">
      <xdr:nvSpPr>
        <xdr:cNvPr id="3630" name="Text Box 15">
          <a:extLst>
            <a:ext uri="{FF2B5EF4-FFF2-40B4-BE49-F238E27FC236}">
              <a16:creationId xmlns="" xmlns:a16="http://schemas.microsoft.com/office/drawing/2014/main" id="{00000000-0008-0000-0500-00002E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504825</xdr:rowOff>
    </xdr:from>
    <xdr:ext cx="95250" cy="442269"/>
    <xdr:sp macro="" textlink="">
      <xdr:nvSpPr>
        <xdr:cNvPr id="3631" name="Text Box 15">
          <a:extLst>
            <a:ext uri="{FF2B5EF4-FFF2-40B4-BE49-F238E27FC236}">
              <a16:creationId xmlns="" xmlns:a16="http://schemas.microsoft.com/office/drawing/2014/main" id="{00000000-0008-0000-0500-00002F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3632" name="Text Box 15">
          <a:extLst>
            <a:ext uri="{FF2B5EF4-FFF2-40B4-BE49-F238E27FC236}">
              <a16:creationId xmlns="" xmlns:a16="http://schemas.microsoft.com/office/drawing/2014/main" id="{00000000-0008-0000-0500-000030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331"/>
    <xdr:sp macro="" textlink="">
      <xdr:nvSpPr>
        <xdr:cNvPr id="3633" name="Text Box 15">
          <a:extLst>
            <a:ext uri="{FF2B5EF4-FFF2-40B4-BE49-F238E27FC236}">
              <a16:creationId xmlns="" xmlns:a16="http://schemas.microsoft.com/office/drawing/2014/main" id="{00000000-0008-0000-0500-0000310E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108</xdr:row>
      <xdr:rowOff>170392</xdr:rowOff>
    </xdr:from>
    <xdr:ext cx="95250" cy="213632"/>
    <xdr:sp macro="" textlink="">
      <xdr:nvSpPr>
        <xdr:cNvPr id="3634" name="Text Box 15">
          <a:extLst>
            <a:ext uri="{FF2B5EF4-FFF2-40B4-BE49-F238E27FC236}">
              <a16:creationId xmlns="" xmlns:a16="http://schemas.microsoft.com/office/drawing/2014/main" id="{00000000-0008-0000-0500-0000320E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35" name="Text Box 16">
          <a:extLst>
            <a:ext uri="{FF2B5EF4-FFF2-40B4-BE49-F238E27FC236}">
              <a16:creationId xmlns="" xmlns:a16="http://schemas.microsoft.com/office/drawing/2014/main" id="{00000000-0008-0000-0500-00003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36" name="Text Box 17">
          <a:extLst>
            <a:ext uri="{FF2B5EF4-FFF2-40B4-BE49-F238E27FC236}">
              <a16:creationId xmlns="" xmlns:a16="http://schemas.microsoft.com/office/drawing/2014/main" id="{00000000-0008-0000-0500-00003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37" name="Text Box 18">
          <a:extLst>
            <a:ext uri="{FF2B5EF4-FFF2-40B4-BE49-F238E27FC236}">
              <a16:creationId xmlns="" xmlns:a16="http://schemas.microsoft.com/office/drawing/2014/main" id="{00000000-0008-0000-0500-00003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38" name="Text Box 19">
          <a:extLst>
            <a:ext uri="{FF2B5EF4-FFF2-40B4-BE49-F238E27FC236}">
              <a16:creationId xmlns="" xmlns:a16="http://schemas.microsoft.com/office/drawing/2014/main" id="{00000000-0008-0000-0500-00003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39" name="Text Box 16">
          <a:extLst>
            <a:ext uri="{FF2B5EF4-FFF2-40B4-BE49-F238E27FC236}">
              <a16:creationId xmlns="" xmlns:a16="http://schemas.microsoft.com/office/drawing/2014/main" id="{00000000-0008-0000-0500-00003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40" name="Text Box 17">
          <a:extLst>
            <a:ext uri="{FF2B5EF4-FFF2-40B4-BE49-F238E27FC236}">
              <a16:creationId xmlns="" xmlns:a16="http://schemas.microsoft.com/office/drawing/2014/main" id="{00000000-0008-0000-0500-00003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41" name="Text Box 18">
          <a:extLst>
            <a:ext uri="{FF2B5EF4-FFF2-40B4-BE49-F238E27FC236}">
              <a16:creationId xmlns="" xmlns:a16="http://schemas.microsoft.com/office/drawing/2014/main" id="{00000000-0008-0000-0500-00003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42" name="Text Box 19">
          <a:extLst>
            <a:ext uri="{FF2B5EF4-FFF2-40B4-BE49-F238E27FC236}">
              <a16:creationId xmlns="" xmlns:a16="http://schemas.microsoft.com/office/drawing/2014/main" id="{00000000-0008-0000-0500-00003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643" name="Text Box 16">
          <a:extLst>
            <a:ext uri="{FF2B5EF4-FFF2-40B4-BE49-F238E27FC236}">
              <a16:creationId xmlns="" xmlns:a16="http://schemas.microsoft.com/office/drawing/2014/main" id="{00000000-0008-0000-0500-00003B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644" name="Text Box 17">
          <a:extLst>
            <a:ext uri="{FF2B5EF4-FFF2-40B4-BE49-F238E27FC236}">
              <a16:creationId xmlns="" xmlns:a16="http://schemas.microsoft.com/office/drawing/2014/main" id="{00000000-0008-0000-0500-00003C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645" name="Text Box 18">
          <a:extLst>
            <a:ext uri="{FF2B5EF4-FFF2-40B4-BE49-F238E27FC236}">
              <a16:creationId xmlns="" xmlns:a16="http://schemas.microsoft.com/office/drawing/2014/main" id="{00000000-0008-0000-0500-00003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646" name="Text Box 19">
          <a:extLst>
            <a:ext uri="{FF2B5EF4-FFF2-40B4-BE49-F238E27FC236}">
              <a16:creationId xmlns="" xmlns:a16="http://schemas.microsoft.com/office/drawing/2014/main" id="{00000000-0008-0000-0500-00003E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014"/>
    <xdr:sp macro="" textlink="">
      <xdr:nvSpPr>
        <xdr:cNvPr id="3647" name="Text Box 15">
          <a:extLst>
            <a:ext uri="{FF2B5EF4-FFF2-40B4-BE49-F238E27FC236}">
              <a16:creationId xmlns="" xmlns:a16="http://schemas.microsoft.com/office/drawing/2014/main" id="{00000000-0008-0000-0500-00003F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48" name="Text Box 16">
          <a:extLst>
            <a:ext uri="{FF2B5EF4-FFF2-40B4-BE49-F238E27FC236}">
              <a16:creationId xmlns="" xmlns:a16="http://schemas.microsoft.com/office/drawing/2014/main" id="{00000000-0008-0000-0500-00004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49" name="Text Box 17">
          <a:extLst>
            <a:ext uri="{FF2B5EF4-FFF2-40B4-BE49-F238E27FC236}">
              <a16:creationId xmlns="" xmlns:a16="http://schemas.microsoft.com/office/drawing/2014/main" id="{00000000-0008-0000-0500-00004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50" name="Text Box 18">
          <a:extLst>
            <a:ext uri="{FF2B5EF4-FFF2-40B4-BE49-F238E27FC236}">
              <a16:creationId xmlns="" xmlns:a16="http://schemas.microsoft.com/office/drawing/2014/main" id="{00000000-0008-0000-0500-00004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51" name="Text Box 19">
          <a:extLst>
            <a:ext uri="{FF2B5EF4-FFF2-40B4-BE49-F238E27FC236}">
              <a16:creationId xmlns="" xmlns:a16="http://schemas.microsoft.com/office/drawing/2014/main" id="{00000000-0008-0000-0500-00004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52" name="Text Box 16">
          <a:extLst>
            <a:ext uri="{FF2B5EF4-FFF2-40B4-BE49-F238E27FC236}">
              <a16:creationId xmlns="" xmlns:a16="http://schemas.microsoft.com/office/drawing/2014/main" id="{00000000-0008-0000-0500-00004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53" name="Text Box 17">
          <a:extLst>
            <a:ext uri="{FF2B5EF4-FFF2-40B4-BE49-F238E27FC236}">
              <a16:creationId xmlns="" xmlns:a16="http://schemas.microsoft.com/office/drawing/2014/main" id="{00000000-0008-0000-0500-00004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54" name="Text Box 18">
          <a:extLst>
            <a:ext uri="{FF2B5EF4-FFF2-40B4-BE49-F238E27FC236}">
              <a16:creationId xmlns="" xmlns:a16="http://schemas.microsoft.com/office/drawing/2014/main" id="{00000000-0008-0000-0500-00004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55" name="Text Box 16">
          <a:extLst>
            <a:ext uri="{FF2B5EF4-FFF2-40B4-BE49-F238E27FC236}">
              <a16:creationId xmlns="" xmlns:a16="http://schemas.microsoft.com/office/drawing/2014/main" id="{00000000-0008-0000-0500-00004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56" name="Text Box 17">
          <a:extLst>
            <a:ext uri="{FF2B5EF4-FFF2-40B4-BE49-F238E27FC236}">
              <a16:creationId xmlns="" xmlns:a16="http://schemas.microsoft.com/office/drawing/2014/main" id="{00000000-0008-0000-0500-00004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57" name="Text Box 18">
          <a:extLst>
            <a:ext uri="{FF2B5EF4-FFF2-40B4-BE49-F238E27FC236}">
              <a16:creationId xmlns="" xmlns:a16="http://schemas.microsoft.com/office/drawing/2014/main" id="{00000000-0008-0000-0500-00004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58" name="Text Box 19">
          <a:extLst>
            <a:ext uri="{FF2B5EF4-FFF2-40B4-BE49-F238E27FC236}">
              <a16:creationId xmlns="" xmlns:a16="http://schemas.microsoft.com/office/drawing/2014/main" id="{00000000-0008-0000-0500-00004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59" name="Text Box 16">
          <a:extLst>
            <a:ext uri="{FF2B5EF4-FFF2-40B4-BE49-F238E27FC236}">
              <a16:creationId xmlns="" xmlns:a16="http://schemas.microsoft.com/office/drawing/2014/main" id="{00000000-0008-0000-0500-00004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60" name="Text Box 17">
          <a:extLst>
            <a:ext uri="{FF2B5EF4-FFF2-40B4-BE49-F238E27FC236}">
              <a16:creationId xmlns="" xmlns:a16="http://schemas.microsoft.com/office/drawing/2014/main" id="{00000000-0008-0000-0500-00004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61" name="Text Box 18">
          <a:extLst>
            <a:ext uri="{FF2B5EF4-FFF2-40B4-BE49-F238E27FC236}">
              <a16:creationId xmlns="" xmlns:a16="http://schemas.microsoft.com/office/drawing/2014/main" id="{00000000-0008-0000-0500-00004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62" name="Text Box 19">
          <a:extLst>
            <a:ext uri="{FF2B5EF4-FFF2-40B4-BE49-F238E27FC236}">
              <a16:creationId xmlns="" xmlns:a16="http://schemas.microsoft.com/office/drawing/2014/main" id="{00000000-0008-0000-0500-00004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56743"/>
    <xdr:sp macro="" textlink="">
      <xdr:nvSpPr>
        <xdr:cNvPr id="3663" name="Text Box 15">
          <a:extLst>
            <a:ext uri="{FF2B5EF4-FFF2-40B4-BE49-F238E27FC236}">
              <a16:creationId xmlns="" xmlns:a16="http://schemas.microsoft.com/office/drawing/2014/main" id="{00000000-0008-0000-0500-00004F0E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442269"/>
    <xdr:sp macro="" textlink="">
      <xdr:nvSpPr>
        <xdr:cNvPr id="3664" name="Text Box 15">
          <a:extLst>
            <a:ext uri="{FF2B5EF4-FFF2-40B4-BE49-F238E27FC236}">
              <a16:creationId xmlns="" xmlns:a16="http://schemas.microsoft.com/office/drawing/2014/main" id="{00000000-0008-0000-0500-000050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504825</xdr:rowOff>
    </xdr:from>
    <xdr:ext cx="95250" cy="442269"/>
    <xdr:sp macro="" textlink="">
      <xdr:nvSpPr>
        <xdr:cNvPr id="3665" name="Text Box 15">
          <a:extLst>
            <a:ext uri="{FF2B5EF4-FFF2-40B4-BE49-F238E27FC236}">
              <a16:creationId xmlns="" xmlns:a16="http://schemas.microsoft.com/office/drawing/2014/main" id="{00000000-0008-0000-0500-000051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3666" name="Text Box 15">
          <a:extLst>
            <a:ext uri="{FF2B5EF4-FFF2-40B4-BE49-F238E27FC236}">
              <a16:creationId xmlns="" xmlns:a16="http://schemas.microsoft.com/office/drawing/2014/main" id="{00000000-0008-0000-0500-000052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331"/>
    <xdr:sp macro="" textlink="">
      <xdr:nvSpPr>
        <xdr:cNvPr id="3667" name="Text Box 15">
          <a:extLst>
            <a:ext uri="{FF2B5EF4-FFF2-40B4-BE49-F238E27FC236}">
              <a16:creationId xmlns="" xmlns:a16="http://schemas.microsoft.com/office/drawing/2014/main" id="{00000000-0008-0000-0500-0000530E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213632"/>
    <xdr:sp macro="" textlink="">
      <xdr:nvSpPr>
        <xdr:cNvPr id="3668" name="Text Box 15">
          <a:extLst>
            <a:ext uri="{FF2B5EF4-FFF2-40B4-BE49-F238E27FC236}">
              <a16:creationId xmlns="" xmlns:a16="http://schemas.microsoft.com/office/drawing/2014/main" id="{00000000-0008-0000-0500-0000540E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69" name="Text Box 16">
          <a:extLst>
            <a:ext uri="{FF2B5EF4-FFF2-40B4-BE49-F238E27FC236}">
              <a16:creationId xmlns="" xmlns:a16="http://schemas.microsoft.com/office/drawing/2014/main" id="{00000000-0008-0000-0500-00005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70" name="Text Box 17">
          <a:extLst>
            <a:ext uri="{FF2B5EF4-FFF2-40B4-BE49-F238E27FC236}">
              <a16:creationId xmlns="" xmlns:a16="http://schemas.microsoft.com/office/drawing/2014/main" id="{00000000-0008-0000-0500-00005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71" name="Text Box 18">
          <a:extLst>
            <a:ext uri="{FF2B5EF4-FFF2-40B4-BE49-F238E27FC236}">
              <a16:creationId xmlns="" xmlns:a16="http://schemas.microsoft.com/office/drawing/2014/main" id="{00000000-0008-0000-0500-000057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72" name="Text Box 19">
          <a:extLst>
            <a:ext uri="{FF2B5EF4-FFF2-40B4-BE49-F238E27FC236}">
              <a16:creationId xmlns="" xmlns:a16="http://schemas.microsoft.com/office/drawing/2014/main" id="{00000000-0008-0000-0500-000058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73" name="Text Box 16">
          <a:extLst>
            <a:ext uri="{FF2B5EF4-FFF2-40B4-BE49-F238E27FC236}">
              <a16:creationId xmlns="" xmlns:a16="http://schemas.microsoft.com/office/drawing/2014/main" id="{00000000-0008-0000-0500-00005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74" name="Text Box 17">
          <a:extLst>
            <a:ext uri="{FF2B5EF4-FFF2-40B4-BE49-F238E27FC236}">
              <a16:creationId xmlns="" xmlns:a16="http://schemas.microsoft.com/office/drawing/2014/main" id="{00000000-0008-0000-0500-00005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75" name="Text Box 18">
          <a:extLst>
            <a:ext uri="{FF2B5EF4-FFF2-40B4-BE49-F238E27FC236}">
              <a16:creationId xmlns="" xmlns:a16="http://schemas.microsoft.com/office/drawing/2014/main" id="{00000000-0008-0000-0500-00005B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76" name="Text Box 19">
          <a:extLst>
            <a:ext uri="{FF2B5EF4-FFF2-40B4-BE49-F238E27FC236}">
              <a16:creationId xmlns="" xmlns:a16="http://schemas.microsoft.com/office/drawing/2014/main" id="{00000000-0008-0000-0500-00005C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677" name="Text Box 16">
          <a:extLst>
            <a:ext uri="{FF2B5EF4-FFF2-40B4-BE49-F238E27FC236}">
              <a16:creationId xmlns="" xmlns:a16="http://schemas.microsoft.com/office/drawing/2014/main" id="{00000000-0008-0000-0500-00005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678" name="Text Box 17">
          <a:extLst>
            <a:ext uri="{FF2B5EF4-FFF2-40B4-BE49-F238E27FC236}">
              <a16:creationId xmlns="" xmlns:a16="http://schemas.microsoft.com/office/drawing/2014/main" id="{00000000-0008-0000-0500-00005E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679" name="Text Box 18">
          <a:extLst>
            <a:ext uri="{FF2B5EF4-FFF2-40B4-BE49-F238E27FC236}">
              <a16:creationId xmlns="" xmlns:a16="http://schemas.microsoft.com/office/drawing/2014/main" id="{00000000-0008-0000-0500-00005F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680" name="Text Box 19">
          <a:extLst>
            <a:ext uri="{FF2B5EF4-FFF2-40B4-BE49-F238E27FC236}">
              <a16:creationId xmlns="" xmlns:a16="http://schemas.microsoft.com/office/drawing/2014/main" id="{00000000-0008-0000-0500-000060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014"/>
    <xdr:sp macro="" textlink="">
      <xdr:nvSpPr>
        <xdr:cNvPr id="3681" name="Text Box 15">
          <a:extLst>
            <a:ext uri="{FF2B5EF4-FFF2-40B4-BE49-F238E27FC236}">
              <a16:creationId xmlns="" xmlns:a16="http://schemas.microsoft.com/office/drawing/2014/main" id="{00000000-0008-0000-0500-000061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82" name="Text Box 16">
          <a:extLst>
            <a:ext uri="{FF2B5EF4-FFF2-40B4-BE49-F238E27FC236}">
              <a16:creationId xmlns="" xmlns:a16="http://schemas.microsoft.com/office/drawing/2014/main" id="{00000000-0008-0000-0500-00006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83" name="Text Box 17">
          <a:extLst>
            <a:ext uri="{FF2B5EF4-FFF2-40B4-BE49-F238E27FC236}">
              <a16:creationId xmlns="" xmlns:a16="http://schemas.microsoft.com/office/drawing/2014/main" id="{00000000-0008-0000-0500-00006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84" name="Text Box 18">
          <a:extLst>
            <a:ext uri="{FF2B5EF4-FFF2-40B4-BE49-F238E27FC236}">
              <a16:creationId xmlns="" xmlns:a16="http://schemas.microsoft.com/office/drawing/2014/main" id="{00000000-0008-0000-0500-00006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85" name="Text Box 19">
          <a:extLst>
            <a:ext uri="{FF2B5EF4-FFF2-40B4-BE49-F238E27FC236}">
              <a16:creationId xmlns="" xmlns:a16="http://schemas.microsoft.com/office/drawing/2014/main" id="{00000000-0008-0000-0500-00006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112</xdr:row>
      <xdr:rowOff>504825</xdr:rowOff>
    </xdr:from>
    <xdr:ext cx="95250" cy="442269"/>
    <xdr:sp macro="" textlink="">
      <xdr:nvSpPr>
        <xdr:cNvPr id="3686" name="Text Box 15">
          <a:extLst>
            <a:ext uri="{FF2B5EF4-FFF2-40B4-BE49-F238E27FC236}">
              <a16:creationId xmlns="" xmlns:a16="http://schemas.microsoft.com/office/drawing/2014/main" id="{00000000-0008-0000-0500-0000660E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87" name="Text Box 16">
          <a:extLst>
            <a:ext uri="{FF2B5EF4-FFF2-40B4-BE49-F238E27FC236}">
              <a16:creationId xmlns="" xmlns:a16="http://schemas.microsoft.com/office/drawing/2014/main" id="{00000000-0008-0000-0500-00006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88" name="Text Box 17">
          <a:extLst>
            <a:ext uri="{FF2B5EF4-FFF2-40B4-BE49-F238E27FC236}">
              <a16:creationId xmlns="" xmlns:a16="http://schemas.microsoft.com/office/drawing/2014/main" id="{00000000-0008-0000-0500-00006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89" name="Text Box 18">
          <a:extLst>
            <a:ext uri="{FF2B5EF4-FFF2-40B4-BE49-F238E27FC236}">
              <a16:creationId xmlns="" xmlns:a16="http://schemas.microsoft.com/office/drawing/2014/main" id="{00000000-0008-0000-0500-00006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90" name="Text Box 16">
          <a:extLst>
            <a:ext uri="{FF2B5EF4-FFF2-40B4-BE49-F238E27FC236}">
              <a16:creationId xmlns="" xmlns:a16="http://schemas.microsoft.com/office/drawing/2014/main" id="{00000000-0008-0000-0500-00006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91" name="Text Box 17">
          <a:extLst>
            <a:ext uri="{FF2B5EF4-FFF2-40B4-BE49-F238E27FC236}">
              <a16:creationId xmlns="" xmlns:a16="http://schemas.microsoft.com/office/drawing/2014/main" id="{00000000-0008-0000-0500-00006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92" name="Text Box 18">
          <a:extLst>
            <a:ext uri="{FF2B5EF4-FFF2-40B4-BE49-F238E27FC236}">
              <a16:creationId xmlns="" xmlns:a16="http://schemas.microsoft.com/office/drawing/2014/main" id="{00000000-0008-0000-0500-00006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93" name="Text Box 19">
          <a:extLst>
            <a:ext uri="{FF2B5EF4-FFF2-40B4-BE49-F238E27FC236}">
              <a16:creationId xmlns="" xmlns:a16="http://schemas.microsoft.com/office/drawing/2014/main" id="{00000000-0008-0000-0500-00006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94" name="Text Box 16">
          <a:extLst>
            <a:ext uri="{FF2B5EF4-FFF2-40B4-BE49-F238E27FC236}">
              <a16:creationId xmlns="" xmlns:a16="http://schemas.microsoft.com/office/drawing/2014/main" id="{00000000-0008-0000-0500-00006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95" name="Text Box 17">
          <a:extLst>
            <a:ext uri="{FF2B5EF4-FFF2-40B4-BE49-F238E27FC236}">
              <a16:creationId xmlns="" xmlns:a16="http://schemas.microsoft.com/office/drawing/2014/main" id="{00000000-0008-0000-0500-00006F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96" name="Text Box 18">
          <a:extLst>
            <a:ext uri="{FF2B5EF4-FFF2-40B4-BE49-F238E27FC236}">
              <a16:creationId xmlns="" xmlns:a16="http://schemas.microsoft.com/office/drawing/2014/main" id="{00000000-0008-0000-0500-000070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114</xdr:row>
      <xdr:rowOff>170392</xdr:rowOff>
    </xdr:from>
    <xdr:ext cx="95250" cy="213632"/>
    <xdr:sp macro="" textlink="">
      <xdr:nvSpPr>
        <xdr:cNvPr id="3697" name="Text Box 15">
          <a:extLst>
            <a:ext uri="{FF2B5EF4-FFF2-40B4-BE49-F238E27FC236}">
              <a16:creationId xmlns="" xmlns:a16="http://schemas.microsoft.com/office/drawing/2014/main" id="{00000000-0008-0000-0500-000071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98" name="Text Box 16">
          <a:extLst>
            <a:ext uri="{FF2B5EF4-FFF2-40B4-BE49-F238E27FC236}">
              <a16:creationId xmlns="" xmlns:a16="http://schemas.microsoft.com/office/drawing/2014/main" id="{00000000-0008-0000-0500-00007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99" name="Text Box 17">
          <a:extLst>
            <a:ext uri="{FF2B5EF4-FFF2-40B4-BE49-F238E27FC236}">
              <a16:creationId xmlns="" xmlns:a16="http://schemas.microsoft.com/office/drawing/2014/main" id="{00000000-0008-0000-0500-00007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700" name="Text Box 18">
          <a:extLst>
            <a:ext uri="{FF2B5EF4-FFF2-40B4-BE49-F238E27FC236}">
              <a16:creationId xmlns="" xmlns:a16="http://schemas.microsoft.com/office/drawing/2014/main" id="{00000000-0008-0000-0500-00007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701" name="Text Box 19">
          <a:extLst>
            <a:ext uri="{FF2B5EF4-FFF2-40B4-BE49-F238E27FC236}">
              <a16:creationId xmlns="" xmlns:a16="http://schemas.microsoft.com/office/drawing/2014/main" id="{00000000-0008-0000-0500-00007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702" name="Text Box 16">
          <a:extLst>
            <a:ext uri="{FF2B5EF4-FFF2-40B4-BE49-F238E27FC236}">
              <a16:creationId xmlns="" xmlns:a16="http://schemas.microsoft.com/office/drawing/2014/main" id="{00000000-0008-0000-0500-00007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703" name="Text Box 17">
          <a:extLst>
            <a:ext uri="{FF2B5EF4-FFF2-40B4-BE49-F238E27FC236}">
              <a16:creationId xmlns="" xmlns:a16="http://schemas.microsoft.com/office/drawing/2014/main" id="{00000000-0008-0000-0500-00007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704" name="Text Box 18">
          <a:extLst>
            <a:ext uri="{FF2B5EF4-FFF2-40B4-BE49-F238E27FC236}">
              <a16:creationId xmlns="" xmlns:a16="http://schemas.microsoft.com/office/drawing/2014/main" id="{00000000-0008-0000-0500-00007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705" name="Text Box 19">
          <a:extLst>
            <a:ext uri="{FF2B5EF4-FFF2-40B4-BE49-F238E27FC236}">
              <a16:creationId xmlns="" xmlns:a16="http://schemas.microsoft.com/office/drawing/2014/main" id="{00000000-0008-0000-0500-00007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3706" name="Text Box 16">
          <a:extLst>
            <a:ext uri="{FF2B5EF4-FFF2-40B4-BE49-F238E27FC236}">
              <a16:creationId xmlns="" xmlns:a16="http://schemas.microsoft.com/office/drawing/2014/main" id="{00000000-0008-0000-0500-00007A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3707" name="Text Box 17">
          <a:extLst>
            <a:ext uri="{FF2B5EF4-FFF2-40B4-BE49-F238E27FC236}">
              <a16:creationId xmlns="" xmlns:a16="http://schemas.microsoft.com/office/drawing/2014/main" id="{00000000-0008-0000-0500-00007B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3708" name="Text Box 18">
          <a:extLst>
            <a:ext uri="{FF2B5EF4-FFF2-40B4-BE49-F238E27FC236}">
              <a16:creationId xmlns="" xmlns:a16="http://schemas.microsoft.com/office/drawing/2014/main" id="{00000000-0008-0000-0500-00007C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3709" name="Text Box 19">
          <a:extLst>
            <a:ext uri="{FF2B5EF4-FFF2-40B4-BE49-F238E27FC236}">
              <a16:creationId xmlns="" xmlns:a16="http://schemas.microsoft.com/office/drawing/2014/main" id="{00000000-0008-0000-0500-00007D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014"/>
    <xdr:sp macro="" textlink="">
      <xdr:nvSpPr>
        <xdr:cNvPr id="3710" name="Text Box 15">
          <a:extLst>
            <a:ext uri="{FF2B5EF4-FFF2-40B4-BE49-F238E27FC236}">
              <a16:creationId xmlns="" xmlns:a16="http://schemas.microsoft.com/office/drawing/2014/main" id="{00000000-0008-0000-0500-00007E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711" name="Text Box 16">
          <a:extLst>
            <a:ext uri="{FF2B5EF4-FFF2-40B4-BE49-F238E27FC236}">
              <a16:creationId xmlns="" xmlns:a16="http://schemas.microsoft.com/office/drawing/2014/main" id="{00000000-0008-0000-0500-00007F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712" name="Text Box 17">
          <a:extLst>
            <a:ext uri="{FF2B5EF4-FFF2-40B4-BE49-F238E27FC236}">
              <a16:creationId xmlns="" xmlns:a16="http://schemas.microsoft.com/office/drawing/2014/main" id="{00000000-0008-0000-0500-00008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713" name="Text Box 18">
          <a:extLst>
            <a:ext uri="{FF2B5EF4-FFF2-40B4-BE49-F238E27FC236}">
              <a16:creationId xmlns="" xmlns:a16="http://schemas.microsoft.com/office/drawing/2014/main" id="{00000000-0008-0000-0500-00008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714" name="Text Box 19">
          <a:extLst>
            <a:ext uri="{FF2B5EF4-FFF2-40B4-BE49-F238E27FC236}">
              <a16:creationId xmlns="" xmlns:a16="http://schemas.microsoft.com/office/drawing/2014/main" id="{00000000-0008-0000-0500-00008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715" name="Text Box 16">
          <a:extLst>
            <a:ext uri="{FF2B5EF4-FFF2-40B4-BE49-F238E27FC236}">
              <a16:creationId xmlns="" xmlns:a16="http://schemas.microsoft.com/office/drawing/2014/main" id="{00000000-0008-0000-0500-000083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716" name="Text Box 17">
          <a:extLst>
            <a:ext uri="{FF2B5EF4-FFF2-40B4-BE49-F238E27FC236}">
              <a16:creationId xmlns="" xmlns:a16="http://schemas.microsoft.com/office/drawing/2014/main" id="{00000000-0008-0000-0500-00008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114</xdr:row>
      <xdr:rowOff>15875</xdr:rowOff>
    </xdr:from>
    <xdr:ext cx="95250" cy="171450"/>
    <xdr:sp macro="" textlink="">
      <xdr:nvSpPr>
        <xdr:cNvPr id="3717" name="Text Box 18">
          <a:extLst>
            <a:ext uri="{FF2B5EF4-FFF2-40B4-BE49-F238E27FC236}">
              <a16:creationId xmlns="" xmlns:a16="http://schemas.microsoft.com/office/drawing/2014/main" id="{00000000-0008-0000-0500-0000850E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718" name="Text Box 16">
          <a:extLst>
            <a:ext uri="{FF2B5EF4-FFF2-40B4-BE49-F238E27FC236}">
              <a16:creationId xmlns="" xmlns:a16="http://schemas.microsoft.com/office/drawing/2014/main" id="{00000000-0008-0000-0500-000086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719" name="Text Box 17">
          <a:extLst>
            <a:ext uri="{FF2B5EF4-FFF2-40B4-BE49-F238E27FC236}">
              <a16:creationId xmlns="" xmlns:a16="http://schemas.microsoft.com/office/drawing/2014/main" id="{00000000-0008-0000-0500-00008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720" name="Text Box 18">
          <a:extLst>
            <a:ext uri="{FF2B5EF4-FFF2-40B4-BE49-F238E27FC236}">
              <a16:creationId xmlns="" xmlns:a16="http://schemas.microsoft.com/office/drawing/2014/main" id="{00000000-0008-0000-0500-00008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721" name="Text Box 19">
          <a:extLst>
            <a:ext uri="{FF2B5EF4-FFF2-40B4-BE49-F238E27FC236}">
              <a16:creationId xmlns="" xmlns:a16="http://schemas.microsoft.com/office/drawing/2014/main" id="{00000000-0008-0000-0500-00008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722" name="Text Box 16">
          <a:extLst>
            <a:ext uri="{FF2B5EF4-FFF2-40B4-BE49-F238E27FC236}">
              <a16:creationId xmlns="" xmlns:a16="http://schemas.microsoft.com/office/drawing/2014/main" id="{00000000-0008-0000-0500-00008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114</xdr:row>
      <xdr:rowOff>170392</xdr:rowOff>
    </xdr:from>
    <xdr:ext cx="95250" cy="213632"/>
    <xdr:sp macro="" textlink="">
      <xdr:nvSpPr>
        <xdr:cNvPr id="3723" name="Text Box 15">
          <a:extLst>
            <a:ext uri="{FF2B5EF4-FFF2-40B4-BE49-F238E27FC236}">
              <a16:creationId xmlns="" xmlns:a16="http://schemas.microsoft.com/office/drawing/2014/main" id="{00000000-0008-0000-0500-00008B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8496"/>
    <xdr:sp macro="" textlink="">
      <xdr:nvSpPr>
        <xdr:cNvPr id="3724" name="Text Box 15">
          <a:extLst>
            <a:ext uri="{FF2B5EF4-FFF2-40B4-BE49-F238E27FC236}">
              <a16:creationId xmlns="" xmlns:a16="http://schemas.microsoft.com/office/drawing/2014/main" id="{00000000-0008-0000-0500-00008C0E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504825</xdr:rowOff>
    </xdr:from>
    <xdr:ext cx="95250" cy="442269"/>
    <xdr:sp macro="" textlink="">
      <xdr:nvSpPr>
        <xdr:cNvPr id="3725" name="Text Box 15">
          <a:extLst>
            <a:ext uri="{FF2B5EF4-FFF2-40B4-BE49-F238E27FC236}">
              <a16:creationId xmlns="" xmlns:a16="http://schemas.microsoft.com/office/drawing/2014/main" id="{00000000-0008-0000-0500-00008D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504825</xdr:rowOff>
    </xdr:from>
    <xdr:ext cx="95250" cy="442269"/>
    <xdr:sp macro="" textlink="">
      <xdr:nvSpPr>
        <xdr:cNvPr id="3726" name="Text Box 15">
          <a:extLst>
            <a:ext uri="{FF2B5EF4-FFF2-40B4-BE49-F238E27FC236}">
              <a16:creationId xmlns="" xmlns:a16="http://schemas.microsoft.com/office/drawing/2014/main" id="{00000000-0008-0000-0500-00008E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3727" name="Text Box 15">
          <a:extLst>
            <a:ext uri="{FF2B5EF4-FFF2-40B4-BE49-F238E27FC236}">
              <a16:creationId xmlns="" xmlns:a16="http://schemas.microsoft.com/office/drawing/2014/main" id="{00000000-0008-0000-0500-00008F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4331"/>
    <xdr:sp macro="" textlink="">
      <xdr:nvSpPr>
        <xdr:cNvPr id="3728" name="Text Box 15">
          <a:extLst>
            <a:ext uri="{FF2B5EF4-FFF2-40B4-BE49-F238E27FC236}">
              <a16:creationId xmlns="" xmlns:a16="http://schemas.microsoft.com/office/drawing/2014/main" id="{00000000-0008-0000-0500-0000900E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114</xdr:row>
      <xdr:rowOff>170392</xdr:rowOff>
    </xdr:from>
    <xdr:ext cx="95250" cy="213632"/>
    <xdr:sp macro="" textlink="">
      <xdr:nvSpPr>
        <xdr:cNvPr id="3729" name="Text Box 15">
          <a:extLst>
            <a:ext uri="{FF2B5EF4-FFF2-40B4-BE49-F238E27FC236}">
              <a16:creationId xmlns="" xmlns:a16="http://schemas.microsoft.com/office/drawing/2014/main" id="{00000000-0008-0000-0500-0000910E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30" name="Text Box 16">
          <a:extLst>
            <a:ext uri="{FF2B5EF4-FFF2-40B4-BE49-F238E27FC236}">
              <a16:creationId xmlns="" xmlns:a16="http://schemas.microsoft.com/office/drawing/2014/main" id="{00000000-0008-0000-0500-00009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31" name="Text Box 17">
          <a:extLst>
            <a:ext uri="{FF2B5EF4-FFF2-40B4-BE49-F238E27FC236}">
              <a16:creationId xmlns="" xmlns:a16="http://schemas.microsoft.com/office/drawing/2014/main" id="{00000000-0008-0000-0500-00009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32" name="Text Box 18">
          <a:extLst>
            <a:ext uri="{FF2B5EF4-FFF2-40B4-BE49-F238E27FC236}">
              <a16:creationId xmlns="" xmlns:a16="http://schemas.microsoft.com/office/drawing/2014/main" id="{00000000-0008-0000-0500-00009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33" name="Text Box 19">
          <a:extLst>
            <a:ext uri="{FF2B5EF4-FFF2-40B4-BE49-F238E27FC236}">
              <a16:creationId xmlns="" xmlns:a16="http://schemas.microsoft.com/office/drawing/2014/main" id="{00000000-0008-0000-0500-00009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34" name="Text Box 16">
          <a:extLst>
            <a:ext uri="{FF2B5EF4-FFF2-40B4-BE49-F238E27FC236}">
              <a16:creationId xmlns="" xmlns:a16="http://schemas.microsoft.com/office/drawing/2014/main" id="{00000000-0008-0000-0500-00009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35" name="Text Box 17">
          <a:extLst>
            <a:ext uri="{FF2B5EF4-FFF2-40B4-BE49-F238E27FC236}">
              <a16:creationId xmlns="" xmlns:a16="http://schemas.microsoft.com/office/drawing/2014/main" id="{00000000-0008-0000-0500-00009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36" name="Text Box 18">
          <a:extLst>
            <a:ext uri="{FF2B5EF4-FFF2-40B4-BE49-F238E27FC236}">
              <a16:creationId xmlns="" xmlns:a16="http://schemas.microsoft.com/office/drawing/2014/main" id="{00000000-0008-0000-0500-00009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37" name="Text Box 19">
          <a:extLst>
            <a:ext uri="{FF2B5EF4-FFF2-40B4-BE49-F238E27FC236}">
              <a16:creationId xmlns="" xmlns:a16="http://schemas.microsoft.com/office/drawing/2014/main" id="{00000000-0008-0000-0500-00009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738" name="Text Box 16">
          <a:extLst>
            <a:ext uri="{FF2B5EF4-FFF2-40B4-BE49-F238E27FC236}">
              <a16:creationId xmlns="" xmlns:a16="http://schemas.microsoft.com/office/drawing/2014/main" id="{00000000-0008-0000-0500-00009A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739" name="Text Box 17">
          <a:extLst>
            <a:ext uri="{FF2B5EF4-FFF2-40B4-BE49-F238E27FC236}">
              <a16:creationId xmlns="" xmlns:a16="http://schemas.microsoft.com/office/drawing/2014/main" id="{00000000-0008-0000-0500-00009B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740" name="Text Box 18">
          <a:extLst>
            <a:ext uri="{FF2B5EF4-FFF2-40B4-BE49-F238E27FC236}">
              <a16:creationId xmlns="" xmlns:a16="http://schemas.microsoft.com/office/drawing/2014/main" id="{00000000-0008-0000-0500-00009C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741" name="Text Box 19">
          <a:extLst>
            <a:ext uri="{FF2B5EF4-FFF2-40B4-BE49-F238E27FC236}">
              <a16:creationId xmlns="" xmlns:a16="http://schemas.microsoft.com/office/drawing/2014/main" id="{00000000-0008-0000-0500-00009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014"/>
    <xdr:sp macro="" textlink="">
      <xdr:nvSpPr>
        <xdr:cNvPr id="3742" name="Text Box 15">
          <a:extLst>
            <a:ext uri="{FF2B5EF4-FFF2-40B4-BE49-F238E27FC236}">
              <a16:creationId xmlns="" xmlns:a16="http://schemas.microsoft.com/office/drawing/2014/main" id="{00000000-0008-0000-0500-00009E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43" name="Text Box 16">
          <a:extLst>
            <a:ext uri="{FF2B5EF4-FFF2-40B4-BE49-F238E27FC236}">
              <a16:creationId xmlns="" xmlns:a16="http://schemas.microsoft.com/office/drawing/2014/main" id="{00000000-0008-0000-0500-00009F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44" name="Text Box 17">
          <a:extLst>
            <a:ext uri="{FF2B5EF4-FFF2-40B4-BE49-F238E27FC236}">
              <a16:creationId xmlns="" xmlns:a16="http://schemas.microsoft.com/office/drawing/2014/main" id="{00000000-0008-0000-0500-0000A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45" name="Text Box 18">
          <a:extLst>
            <a:ext uri="{FF2B5EF4-FFF2-40B4-BE49-F238E27FC236}">
              <a16:creationId xmlns="" xmlns:a16="http://schemas.microsoft.com/office/drawing/2014/main" id="{00000000-0008-0000-0500-0000A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46" name="Text Box 19">
          <a:extLst>
            <a:ext uri="{FF2B5EF4-FFF2-40B4-BE49-F238E27FC236}">
              <a16:creationId xmlns="" xmlns:a16="http://schemas.microsoft.com/office/drawing/2014/main" id="{00000000-0008-0000-0500-0000A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47" name="Text Box 16">
          <a:extLst>
            <a:ext uri="{FF2B5EF4-FFF2-40B4-BE49-F238E27FC236}">
              <a16:creationId xmlns="" xmlns:a16="http://schemas.microsoft.com/office/drawing/2014/main" id="{00000000-0008-0000-0500-0000A3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48" name="Text Box 17">
          <a:extLst>
            <a:ext uri="{FF2B5EF4-FFF2-40B4-BE49-F238E27FC236}">
              <a16:creationId xmlns="" xmlns:a16="http://schemas.microsoft.com/office/drawing/2014/main" id="{00000000-0008-0000-0500-0000A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49" name="Text Box 18">
          <a:extLst>
            <a:ext uri="{FF2B5EF4-FFF2-40B4-BE49-F238E27FC236}">
              <a16:creationId xmlns="" xmlns:a16="http://schemas.microsoft.com/office/drawing/2014/main" id="{00000000-0008-0000-0500-0000A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50" name="Text Box 16">
          <a:extLst>
            <a:ext uri="{FF2B5EF4-FFF2-40B4-BE49-F238E27FC236}">
              <a16:creationId xmlns="" xmlns:a16="http://schemas.microsoft.com/office/drawing/2014/main" id="{00000000-0008-0000-0500-0000A6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51" name="Text Box 17">
          <a:extLst>
            <a:ext uri="{FF2B5EF4-FFF2-40B4-BE49-F238E27FC236}">
              <a16:creationId xmlns="" xmlns:a16="http://schemas.microsoft.com/office/drawing/2014/main" id="{00000000-0008-0000-0500-0000A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52" name="Text Box 18">
          <a:extLst>
            <a:ext uri="{FF2B5EF4-FFF2-40B4-BE49-F238E27FC236}">
              <a16:creationId xmlns="" xmlns:a16="http://schemas.microsoft.com/office/drawing/2014/main" id="{00000000-0008-0000-0500-0000A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53" name="Text Box 19">
          <a:extLst>
            <a:ext uri="{FF2B5EF4-FFF2-40B4-BE49-F238E27FC236}">
              <a16:creationId xmlns="" xmlns:a16="http://schemas.microsoft.com/office/drawing/2014/main" id="{00000000-0008-0000-0500-0000A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54" name="Text Box 16">
          <a:extLst>
            <a:ext uri="{FF2B5EF4-FFF2-40B4-BE49-F238E27FC236}">
              <a16:creationId xmlns="" xmlns:a16="http://schemas.microsoft.com/office/drawing/2014/main" id="{00000000-0008-0000-0500-0000A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55" name="Text Box 17">
          <a:extLst>
            <a:ext uri="{FF2B5EF4-FFF2-40B4-BE49-F238E27FC236}">
              <a16:creationId xmlns="" xmlns:a16="http://schemas.microsoft.com/office/drawing/2014/main" id="{00000000-0008-0000-0500-0000A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56" name="Text Box 18">
          <a:extLst>
            <a:ext uri="{FF2B5EF4-FFF2-40B4-BE49-F238E27FC236}">
              <a16:creationId xmlns="" xmlns:a16="http://schemas.microsoft.com/office/drawing/2014/main" id="{00000000-0008-0000-0500-0000A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57" name="Text Box 19">
          <a:extLst>
            <a:ext uri="{FF2B5EF4-FFF2-40B4-BE49-F238E27FC236}">
              <a16:creationId xmlns="" xmlns:a16="http://schemas.microsoft.com/office/drawing/2014/main" id="{00000000-0008-0000-0500-0000A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56743"/>
    <xdr:sp macro="" textlink="">
      <xdr:nvSpPr>
        <xdr:cNvPr id="3758" name="Text Box 15">
          <a:extLst>
            <a:ext uri="{FF2B5EF4-FFF2-40B4-BE49-F238E27FC236}">
              <a16:creationId xmlns="" xmlns:a16="http://schemas.microsoft.com/office/drawing/2014/main" id="{00000000-0008-0000-0500-0000AE0E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504825</xdr:rowOff>
    </xdr:from>
    <xdr:ext cx="95250" cy="442269"/>
    <xdr:sp macro="" textlink="">
      <xdr:nvSpPr>
        <xdr:cNvPr id="3759" name="Text Box 15">
          <a:extLst>
            <a:ext uri="{FF2B5EF4-FFF2-40B4-BE49-F238E27FC236}">
              <a16:creationId xmlns="" xmlns:a16="http://schemas.microsoft.com/office/drawing/2014/main" id="{00000000-0008-0000-0500-0000AF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504825</xdr:rowOff>
    </xdr:from>
    <xdr:ext cx="95250" cy="442269"/>
    <xdr:sp macro="" textlink="">
      <xdr:nvSpPr>
        <xdr:cNvPr id="3760" name="Text Box 15">
          <a:extLst>
            <a:ext uri="{FF2B5EF4-FFF2-40B4-BE49-F238E27FC236}">
              <a16:creationId xmlns="" xmlns:a16="http://schemas.microsoft.com/office/drawing/2014/main" id="{00000000-0008-0000-0500-0000B0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3761" name="Text Box 15">
          <a:extLst>
            <a:ext uri="{FF2B5EF4-FFF2-40B4-BE49-F238E27FC236}">
              <a16:creationId xmlns="" xmlns:a16="http://schemas.microsoft.com/office/drawing/2014/main" id="{00000000-0008-0000-0500-0000B1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755650</xdr:colOff>
      <xdr:row>114</xdr:row>
      <xdr:rowOff>346075</xdr:rowOff>
    </xdr:from>
    <xdr:ext cx="95250" cy="444331"/>
    <xdr:sp macro="" textlink="">
      <xdr:nvSpPr>
        <xdr:cNvPr id="3762" name="Text Box 15">
          <a:extLst>
            <a:ext uri="{FF2B5EF4-FFF2-40B4-BE49-F238E27FC236}">
              <a16:creationId xmlns="" xmlns:a16="http://schemas.microsoft.com/office/drawing/2014/main" id="{00000000-0008-0000-0500-0000B20E0000}"/>
            </a:ext>
          </a:extLst>
        </xdr:cNvPr>
        <xdr:cNvSpPr txBox="1">
          <a:spLocks noChangeArrowheads="1"/>
        </xdr:cNvSpPr>
      </xdr:nvSpPr>
      <xdr:spPr bwMode="auto">
        <a:xfrm>
          <a:off x="4927600" y="44764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504825</xdr:rowOff>
    </xdr:from>
    <xdr:ext cx="95250" cy="213632"/>
    <xdr:sp macro="" textlink="">
      <xdr:nvSpPr>
        <xdr:cNvPr id="3763" name="Text Box 15">
          <a:extLst>
            <a:ext uri="{FF2B5EF4-FFF2-40B4-BE49-F238E27FC236}">
              <a16:creationId xmlns="" xmlns:a16="http://schemas.microsoft.com/office/drawing/2014/main" id="{00000000-0008-0000-0500-0000B30E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64" name="Text Box 16">
          <a:extLst>
            <a:ext uri="{FF2B5EF4-FFF2-40B4-BE49-F238E27FC236}">
              <a16:creationId xmlns="" xmlns:a16="http://schemas.microsoft.com/office/drawing/2014/main" id="{00000000-0008-0000-0500-0000B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65" name="Text Box 17">
          <a:extLst>
            <a:ext uri="{FF2B5EF4-FFF2-40B4-BE49-F238E27FC236}">
              <a16:creationId xmlns="" xmlns:a16="http://schemas.microsoft.com/office/drawing/2014/main" id="{00000000-0008-0000-0500-0000B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66" name="Text Box 18">
          <a:extLst>
            <a:ext uri="{FF2B5EF4-FFF2-40B4-BE49-F238E27FC236}">
              <a16:creationId xmlns="" xmlns:a16="http://schemas.microsoft.com/office/drawing/2014/main" id="{00000000-0008-0000-0500-0000B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67" name="Text Box 19">
          <a:extLst>
            <a:ext uri="{FF2B5EF4-FFF2-40B4-BE49-F238E27FC236}">
              <a16:creationId xmlns="" xmlns:a16="http://schemas.microsoft.com/office/drawing/2014/main" id="{00000000-0008-0000-0500-0000B7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68" name="Text Box 16">
          <a:extLst>
            <a:ext uri="{FF2B5EF4-FFF2-40B4-BE49-F238E27FC236}">
              <a16:creationId xmlns="" xmlns:a16="http://schemas.microsoft.com/office/drawing/2014/main" id="{00000000-0008-0000-0500-0000B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69" name="Text Box 17">
          <a:extLst>
            <a:ext uri="{FF2B5EF4-FFF2-40B4-BE49-F238E27FC236}">
              <a16:creationId xmlns="" xmlns:a16="http://schemas.microsoft.com/office/drawing/2014/main" id="{00000000-0008-0000-0500-0000B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70" name="Text Box 18">
          <a:extLst>
            <a:ext uri="{FF2B5EF4-FFF2-40B4-BE49-F238E27FC236}">
              <a16:creationId xmlns="" xmlns:a16="http://schemas.microsoft.com/office/drawing/2014/main" id="{00000000-0008-0000-0500-0000B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71" name="Text Box 19">
          <a:extLst>
            <a:ext uri="{FF2B5EF4-FFF2-40B4-BE49-F238E27FC236}">
              <a16:creationId xmlns="" xmlns:a16="http://schemas.microsoft.com/office/drawing/2014/main" id="{00000000-0008-0000-0500-0000BB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772" name="Text Box 16">
          <a:extLst>
            <a:ext uri="{FF2B5EF4-FFF2-40B4-BE49-F238E27FC236}">
              <a16:creationId xmlns="" xmlns:a16="http://schemas.microsoft.com/office/drawing/2014/main" id="{00000000-0008-0000-0500-0000BC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773" name="Text Box 17">
          <a:extLst>
            <a:ext uri="{FF2B5EF4-FFF2-40B4-BE49-F238E27FC236}">
              <a16:creationId xmlns="" xmlns:a16="http://schemas.microsoft.com/office/drawing/2014/main" id="{00000000-0008-0000-0500-0000B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774" name="Text Box 18">
          <a:extLst>
            <a:ext uri="{FF2B5EF4-FFF2-40B4-BE49-F238E27FC236}">
              <a16:creationId xmlns="" xmlns:a16="http://schemas.microsoft.com/office/drawing/2014/main" id="{00000000-0008-0000-0500-0000BE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775" name="Text Box 19">
          <a:extLst>
            <a:ext uri="{FF2B5EF4-FFF2-40B4-BE49-F238E27FC236}">
              <a16:creationId xmlns="" xmlns:a16="http://schemas.microsoft.com/office/drawing/2014/main" id="{00000000-0008-0000-0500-0000BF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014"/>
    <xdr:sp macro="" textlink="">
      <xdr:nvSpPr>
        <xdr:cNvPr id="3776" name="Text Box 15">
          <a:extLst>
            <a:ext uri="{FF2B5EF4-FFF2-40B4-BE49-F238E27FC236}">
              <a16:creationId xmlns="" xmlns:a16="http://schemas.microsoft.com/office/drawing/2014/main" id="{00000000-0008-0000-0500-0000C0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77" name="Text Box 16">
          <a:extLst>
            <a:ext uri="{FF2B5EF4-FFF2-40B4-BE49-F238E27FC236}">
              <a16:creationId xmlns="" xmlns:a16="http://schemas.microsoft.com/office/drawing/2014/main" id="{00000000-0008-0000-0500-0000C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78" name="Text Box 17">
          <a:extLst>
            <a:ext uri="{FF2B5EF4-FFF2-40B4-BE49-F238E27FC236}">
              <a16:creationId xmlns="" xmlns:a16="http://schemas.microsoft.com/office/drawing/2014/main" id="{00000000-0008-0000-0500-0000C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79" name="Text Box 18">
          <a:extLst>
            <a:ext uri="{FF2B5EF4-FFF2-40B4-BE49-F238E27FC236}">
              <a16:creationId xmlns="" xmlns:a16="http://schemas.microsoft.com/office/drawing/2014/main" id="{00000000-0008-0000-0500-0000C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80" name="Text Box 19">
          <a:extLst>
            <a:ext uri="{FF2B5EF4-FFF2-40B4-BE49-F238E27FC236}">
              <a16:creationId xmlns="" xmlns:a16="http://schemas.microsoft.com/office/drawing/2014/main" id="{00000000-0008-0000-0500-0000C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118</xdr:row>
      <xdr:rowOff>504825</xdr:rowOff>
    </xdr:from>
    <xdr:ext cx="95250" cy="442269"/>
    <xdr:sp macro="" textlink="">
      <xdr:nvSpPr>
        <xdr:cNvPr id="3781" name="Text Box 15">
          <a:extLst>
            <a:ext uri="{FF2B5EF4-FFF2-40B4-BE49-F238E27FC236}">
              <a16:creationId xmlns="" xmlns:a16="http://schemas.microsoft.com/office/drawing/2014/main" id="{00000000-0008-0000-0500-0000C50E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82" name="Text Box 16">
          <a:extLst>
            <a:ext uri="{FF2B5EF4-FFF2-40B4-BE49-F238E27FC236}">
              <a16:creationId xmlns="" xmlns:a16="http://schemas.microsoft.com/office/drawing/2014/main" id="{00000000-0008-0000-0500-0000C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83" name="Text Box 17">
          <a:extLst>
            <a:ext uri="{FF2B5EF4-FFF2-40B4-BE49-F238E27FC236}">
              <a16:creationId xmlns="" xmlns:a16="http://schemas.microsoft.com/office/drawing/2014/main" id="{00000000-0008-0000-0500-0000C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84" name="Text Box 18">
          <a:extLst>
            <a:ext uri="{FF2B5EF4-FFF2-40B4-BE49-F238E27FC236}">
              <a16:creationId xmlns="" xmlns:a16="http://schemas.microsoft.com/office/drawing/2014/main" id="{00000000-0008-0000-0500-0000C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85" name="Text Box 16">
          <a:extLst>
            <a:ext uri="{FF2B5EF4-FFF2-40B4-BE49-F238E27FC236}">
              <a16:creationId xmlns="" xmlns:a16="http://schemas.microsoft.com/office/drawing/2014/main" id="{00000000-0008-0000-0500-0000C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86" name="Text Box 17">
          <a:extLst>
            <a:ext uri="{FF2B5EF4-FFF2-40B4-BE49-F238E27FC236}">
              <a16:creationId xmlns="" xmlns:a16="http://schemas.microsoft.com/office/drawing/2014/main" id="{00000000-0008-0000-0500-0000C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87" name="Text Box 18">
          <a:extLst>
            <a:ext uri="{FF2B5EF4-FFF2-40B4-BE49-F238E27FC236}">
              <a16:creationId xmlns="" xmlns:a16="http://schemas.microsoft.com/office/drawing/2014/main" id="{00000000-0008-0000-0500-0000C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88" name="Text Box 19">
          <a:extLst>
            <a:ext uri="{FF2B5EF4-FFF2-40B4-BE49-F238E27FC236}">
              <a16:creationId xmlns="" xmlns:a16="http://schemas.microsoft.com/office/drawing/2014/main" id="{00000000-0008-0000-0500-0000C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89" name="Text Box 16">
          <a:extLst>
            <a:ext uri="{FF2B5EF4-FFF2-40B4-BE49-F238E27FC236}">
              <a16:creationId xmlns="" xmlns:a16="http://schemas.microsoft.com/office/drawing/2014/main" id="{00000000-0008-0000-0500-0000C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90" name="Text Box 17">
          <a:extLst>
            <a:ext uri="{FF2B5EF4-FFF2-40B4-BE49-F238E27FC236}">
              <a16:creationId xmlns="" xmlns:a16="http://schemas.microsoft.com/office/drawing/2014/main" id="{00000000-0008-0000-0500-0000C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91" name="Text Box 18">
          <a:extLst>
            <a:ext uri="{FF2B5EF4-FFF2-40B4-BE49-F238E27FC236}">
              <a16:creationId xmlns="" xmlns:a16="http://schemas.microsoft.com/office/drawing/2014/main" id="{00000000-0008-0000-0500-0000CF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120</xdr:row>
      <xdr:rowOff>170392</xdr:rowOff>
    </xdr:from>
    <xdr:ext cx="95250" cy="213632"/>
    <xdr:sp macro="" textlink="">
      <xdr:nvSpPr>
        <xdr:cNvPr id="3792" name="Text Box 15">
          <a:extLst>
            <a:ext uri="{FF2B5EF4-FFF2-40B4-BE49-F238E27FC236}">
              <a16:creationId xmlns="" xmlns:a16="http://schemas.microsoft.com/office/drawing/2014/main" id="{00000000-0008-0000-0500-0000D0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93" name="Text Box 16">
          <a:extLst>
            <a:ext uri="{FF2B5EF4-FFF2-40B4-BE49-F238E27FC236}">
              <a16:creationId xmlns="" xmlns:a16="http://schemas.microsoft.com/office/drawing/2014/main" id="{00000000-0008-0000-0500-0000D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94" name="Text Box 17">
          <a:extLst>
            <a:ext uri="{FF2B5EF4-FFF2-40B4-BE49-F238E27FC236}">
              <a16:creationId xmlns="" xmlns:a16="http://schemas.microsoft.com/office/drawing/2014/main" id="{00000000-0008-0000-0500-0000D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95" name="Text Box 18">
          <a:extLst>
            <a:ext uri="{FF2B5EF4-FFF2-40B4-BE49-F238E27FC236}">
              <a16:creationId xmlns="" xmlns:a16="http://schemas.microsoft.com/office/drawing/2014/main" id="{00000000-0008-0000-0500-0000D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96" name="Text Box 19">
          <a:extLst>
            <a:ext uri="{FF2B5EF4-FFF2-40B4-BE49-F238E27FC236}">
              <a16:creationId xmlns="" xmlns:a16="http://schemas.microsoft.com/office/drawing/2014/main" id="{00000000-0008-0000-0500-0000D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97" name="Text Box 16">
          <a:extLst>
            <a:ext uri="{FF2B5EF4-FFF2-40B4-BE49-F238E27FC236}">
              <a16:creationId xmlns="" xmlns:a16="http://schemas.microsoft.com/office/drawing/2014/main" id="{00000000-0008-0000-0500-0000D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98" name="Text Box 17">
          <a:extLst>
            <a:ext uri="{FF2B5EF4-FFF2-40B4-BE49-F238E27FC236}">
              <a16:creationId xmlns="" xmlns:a16="http://schemas.microsoft.com/office/drawing/2014/main" id="{00000000-0008-0000-0500-0000D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99" name="Text Box 18">
          <a:extLst>
            <a:ext uri="{FF2B5EF4-FFF2-40B4-BE49-F238E27FC236}">
              <a16:creationId xmlns="" xmlns:a16="http://schemas.microsoft.com/office/drawing/2014/main" id="{00000000-0008-0000-0500-0000D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800" name="Text Box 19">
          <a:extLst>
            <a:ext uri="{FF2B5EF4-FFF2-40B4-BE49-F238E27FC236}">
              <a16:creationId xmlns="" xmlns:a16="http://schemas.microsoft.com/office/drawing/2014/main" id="{00000000-0008-0000-0500-0000D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3801" name="Text Box 16">
          <a:extLst>
            <a:ext uri="{FF2B5EF4-FFF2-40B4-BE49-F238E27FC236}">
              <a16:creationId xmlns="" xmlns:a16="http://schemas.microsoft.com/office/drawing/2014/main" id="{00000000-0008-0000-0500-0000D9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3802" name="Text Box 17">
          <a:extLst>
            <a:ext uri="{FF2B5EF4-FFF2-40B4-BE49-F238E27FC236}">
              <a16:creationId xmlns="" xmlns:a16="http://schemas.microsoft.com/office/drawing/2014/main" id="{00000000-0008-0000-0500-0000DA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3803" name="Text Box 18">
          <a:extLst>
            <a:ext uri="{FF2B5EF4-FFF2-40B4-BE49-F238E27FC236}">
              <a16:creationId xmlns="" xmlns:a16="http://schemas.microsoft.com/office/drawing/2014/main" id="{00000000-0008-0000-0500-0000DB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3804" name="Text Box 19">
          <a:extLst>
            <a:ext uri="{FF2B5EF4-FFF2-40B4-BE49-F238E27FC236}">
              <a16:creationId xmlns="" xmlns:a16="http://schemas.microsoft.com/office/drawing/2014/main" id="{00000000-0008-0000-0500-0000DC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014"/>
    <xdr:sp macro="" textlink="">
      <xdr:nvSpPr>
        <xdr:cNvPr id="3805" name="Text Box 15">
          <a:extLst>
            <a:ext uri="{FF2B5EF4-FFF2-40B4-BE49-F238E27FC236}">
              <a16:creationId xmlns="" xmlns:a16="http://schemas.microsoft.com/office/drawing/2014/main" id="{00000000-0008-0000-0500-0000DD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806" name="Text Box 16">
          <a:extLst>
            <a:ext uri="{FF2B5EF4-FFF2-40B4-BE49-F238E27FC236}">
              <a16:creationId xmlns="" xmlns:a16="http://schemas.microsoft.com/office/drawing/2014/main" id="{00000000-0008-0000-0500-0000DE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807" name="Text Box 17">
          <a:extLst>
            <a:ext uri="{FF2B5EF4-FFF2-40B4-BE49-F238E27FC236}">
              <a16:creationId xmlns="" xmlns:a16="http://schemas.microsoft.com/office/drawing/2014/main" id="{00000000-0008-0000-0500-0000DF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808" name="Text Box 18">
          <a:extLst>
            <a:ext uri="{FF2B5EF4-FFF2-40B4-BE49-F238E27FC236}">
              <a16:creationId xmlns="" xmlns:a16="http://schemas.microsoft.com/office/drawing/2014/main" id="{00000000-0008-0000-0500-0000E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809" name="Text Box 19">
          <a:extLst>
            <a:ext uri="{FF2B5EF4-FFF2-40B4-BE49-F238E27FC236}">
              <a16:creationId xmlns="" xmlns:a16="http://schemas.microsoft.com/office/drawing/2014/main" id="{00000000-0008-0000-0500-0000E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810" name="Text Box 16">
          <a:extLst>
            <a:ext uri="{FF2B5EF4-FFF2-40B4-BE49-F238E27FC236}">
              <a16:creationId xmlns="" xmlns:a16="http://schemas.microsoft.com/office/drawing/2014/main" id="{00000000-0008-0000-0500-0000E2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811" name="Text Box 17">
          <a:extLst>
            <a:ext uri="{FF2B5EF4-FFF2-40B4-BE49-F238E27FC236}">
              <a16:creationId xmlns="" xmlns:a16="http://schemas.microsoft.com/office/drawing/2014/main" id="{00000000-0008-0000-0500-0000E3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120</xdr:row>
      <xdr:rowOff>15875</xdr:rowOff>
    </xdr:from>
    <xdr:ext cx="95250" cy="171450"/>
    <xdr:sp macro="" textlink="">
      <xdr:nvSpPr>
        <xdr:cNvPr id="3812" name="Text Box 18">
          <a:extLst>
            <a:ext uri="{FF2B5EF4-FFF2-40B4-BE49-F238E27FC236}">
              <a16:creationId xmlns="" xmlns:a16="http://schemas.microsoft.com/office/drawing/2014/main" id="{00000000-0008-0000-0500-0000E40E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813" name="Text Box 16">
          <a:extLst>
            <a:ext uri="{FF2B5EF4-FFF2-40B4-BE49-F238E27FC236}">
              <a16:creationId xmlns="" xmlns:a16="http://schemas.microsoft.com/office/drawing/2014/main" id="{00000000-0008-0000-0500-0000E5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814" name="Text Box 17">
          <a:extLst>
            <a:ext uri="{FF2B5EF4-FFF2-40B4-BE49-F238E27FC236}">
              <a16:creationId xmlns="" xmlns:a16="http://schemas.microsoft.com/office/drawing/2014/main" id="{00000000-0008-0000-0500-0000E6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815" name="Text Box 18">
          <a:extLst>
            <a:ext uri="{FF2B5EF4-FFF2-40B4-BE49-F238E27FC236}">
              <a16:creationId xmlns="" xmlns:a16="http://schemas.microsoft.com/office/drawing/2014/main" id="{00000000-0008-0000-0500-0000E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816" name="Text Box 19">
          <a:extLst>
            <a:ext uri="{FF2B5EF4-FFF2-40B4-BE49-F238E27FC236}">
              <a16:creationId xmlns="" xmlns:a16="http://schemas.microsoft.com/office/drawing/2014/main" id="{00000000-0008-0000-0500-0000E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817" name="Text Box 16">
          <a:extLst>
            <a:ext uri="{FF2B5EF4-FFF2-40B4-BE49-F238E27FC236}">
              <a16:creationId xmlns="" xmlns:a16="http://schemas.microsoft.com/office/drawing/2014/main" id="{00000000-0008-0000-0500-0000E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120</xdr:row>
      <xdr:rowOff>170392</xdr:rowOff>
    </xdr:from>
    <xdr:ext cx="95250" cy="213632"/>
    <xdr:sp macro="" textlink="">
      <xdr:nvSpPr>
        <xdr:cNvPr id="3818" name="Text Box 15">
          <a:extLst>
            <a:ext uri="{FF2B5EF4-FFF2-40B4-BE49-F238E27FC236}">
              <a16:creationId xmlns="" xmlns:a16="http://schemas.microsoft.com/office/drawing/2014/main" id="{00000000-0008-0000-0500-0000EA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xdr:row>
      <xdr:rowOff>504825</xdr:rowOff>
    </xdr:from>
    <xdr:ext cx="95250" cy="467134"/>
    <xdr:sp macro="" textlink="">
      <xdr:nvSpPr>
        <xdr:cNvPr id="3819" name="Text Box 15">
          <a:extLst>
            <a:ext uri="{FF2B5EF4-FFF2-40B4-BE49-F238E27FC236}">
              <a16:creationId xmlns="" xmlns:a16="http://schemas.microsoft.com/office/drawing/2014/main" id="{00000000-0008-0000-0500-0000EB0E0000}"/>
            </a:ext>
          </a:extLst>
        </xdr:cNvPr>
        <xdr:cNvSpPr txBox="1">
          <a:spLocks noChangeArrowheads="1"/>
        </xdr:cNvSpPr>
      </xdr:nvSpPr>
      <xdr:spPr bwMode="auto">
        <a:xfrm>
          <a:off x="4972050" y="5076825"/>
          <a:ext cx="95250" cy="46713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xdr:row>
      <xdr:rowOff>504825</xdr:rowOff>
    </xdr:from>
    <xdr:ext cx="95250" cy="213632"/>
    <xdr:sp macro="" textlink="">
      <xdr:nvSpPr>
        <xdr:cNvPr id="3820" name="Text Box 15">
          <a:extLst>
            <a:ext uri="{FF2B5EF4-FFF2-40B4-BE49-F238E27FC236}">
              <a16:creationId xmlns="" xmlns:a16="http://schemas.microsoft.com/office/drawing/2014/main" id="{00000000-0008-0000-0500-0000EC0E0000}"/>
            </a:ext>
          </a:extLst>
        </xdr:cNvPr>
        <xdr:cNvSpPr txBox="1">
          <a:spLocks noChangeArrowheads="1"/>
        </xdr:cNvSpPr>
      </xdr:nvSpPr>
      <xdr:spPr bwMode="auto">
        <a:xfrm>
          <a:off x="4972050" y="5076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xdr:row>
      <xdr:rowOff>504825</xdr:rowOff>
    </xdr:from>
    <xdr:ext cx="95250" cy="444331"/>
    <xdr:sp macro="" textlink="">
      <xdr:nvSpPr>
        <xdr:cNvPr id="3821" name="Text Box 15">
          <a:extLst>
            <a:ext uri="{FF2B5EF4-FFF2-40B4-BE49-F238E27FC236}">
              <a16:creationId xmlns="" xmlns:a16="http://schemas.microsoft.com/office/drawing/2014/main" id="{00000000-0008-0000-0500-0000ED0E0000}"/>
            </a:ext>
          </a:extLst>
        </xdr:cNvPr>
        <xdr:cNvSpPr txBox="1">
          <a:spLocks noChangeArrowheads="1"/>
        </xdr:cNvSpPr>
      </xdr:nvSpPr>
      <xdr:spPr bwMode="auto">
        <a:xfrm>
          <a:off x="4972050" y="5076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xdr:row>
      <xdr:rowOff>504825</xdr:rowOff>
    </xdr:from>
    <xdr:ext cx="95250" cy="444014"/>
    <xdr:sp macro="" textlink="">
      <xdr:nvSpPr>
        <xdr:cNvPr id="3822" name="Text Box 15">
          <a:extLst>
            <a:ext uri="{FF2B5EF4-FFF2-40B4-BE49-F238E27FC236}">
              <a16:creationId xmlns="" xmlns:a16="http://schemas.microsoft.com/office/drawing/2014/main" id="{00000000-0008-0000-0500-0000EE0E0000}"/>
            </a:ext>
          </a:extLst>
        </xdr:cNvPr>
        <xdr:cNvSpPr txBox="1">
          <a:spLocks noChangeArrowheads="1"/>
        </xdr:cNvSpPr>
      </xdr:nvSpPr>
      <xdr:spPr bwMode="auto">
        <a:xfrm>
          <a:off x="4972050" y="58261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xdr:row>
      <xdr:rowOff>504825</xdr:rowOff>
    </xdr:from>
    <xdr:ext cx="95250" cy="444014"/>
    <xdr:sp macro="" textlink="">
      <xdr:nvSpPr>
        <xdr:cNvPr id="3823" name="Text Box 15">
          <a:extLst>
            <a:ext uri="{FF2B5EF4-FFF2-40B4-BE49-F238E27FC236}">
              <a16:creationId xmlns="" xmlns:a16="http://schemas.microsoft.com/office/drawing/2014/main" id="{00000000-0008-0000-0500-0000EF0E0000}"/>
            </a:ext>
          </a:extLst>
        </xdr:cNvPr>
        <xdr:cNvSpPr txBox="1">
          <a:spLocks noChangeArrowheads="1"/>
        </xdr:cNvSpPr>
      </xdr:nvSpPr>
      <xdr:spPr bwMode="auto">
        <a:xfrm>
          <a:off x="4972050" y="58261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xdr:row>
      <xdr:rowOff>504825</xdr:rowOff>
    </xdr:from>
    <xdr:ext cx="95250" cy="448496"/>
    <xdr:sp macro="" textlink="">
      <xdr:nvSpPr>
        <xdr:cNvPr id="3824" name="Text Box 15">
          <a:extLst>
            <a:ext uri="{FF2B5EF4-FFF2-40B4-BE49-F238E27FC236}">
              <a16:creationId xmlns="" xmlns:a16="http://schemas.microsoft.com/office/drawing/2014/main" id="{00000000-0008-0000-0500-0000F00E0000}"/>
            </a:ext>
          </a:extLst>
        </xdr:cNvPr>
        <xdr:cNvSpPr txBox="1">
          <a:spLocks noChangeArrowheads="1"/>
        </xdr:cNvSpPr>
      </xdr:nvSpPr>
      <xdr:spPr bwMode="auto">
        <a:xfrm>
          <a:off x="4972050" y="7324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xdr:row>
      <xdr:rowOff>504825</xdr:rowOff>
    </xdr:from>
    <xdr:ext cx="95250" cy="213632"/>
    <xdr:sp macro="" textlink="">
      <xdr:nvSpPr>
        <xdr:cNvPr id="3825" name="Text Box 15">
          <a:extLst>
            <a:ext uri="{FF2B5EF4-FFF2-40B4-BE49-F238E27FC236}">
              <a16:creationId xmlns="" xmlns:a16="http://schemas.microsoft.com/office/drawing/2014/main" id="{00000000-0008-0000-0500-0000F1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xdr:row>
      <xdr:rowOff>504825</xdr:rowOff>
    </xdr:from>
    <xdr:ext cx="95250" cy="444331"/>
    <xdr:sp macro="" textlink="">
      <xdr:nvSpPr>
        <xdr:cNvPr id="3826" name="Text Box 15">
          <a:extLst>
            <a:ext uri="{FF2B5EF4-FFF2-40B4-BE49-F238E27FC236}">
              <a16:creationId xmlns="" xmlns:a16="http://schemas.microsoft.com/office/drawing/2014/main" id="{00000000-0008-0000-0500-0000F2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xdr:row>
      <xdr:rowOff>504825</xdr:rowOff>
    </xdr:from>
    <xdr:ext cx="95250" cy="456743"/>
    <xdr:sp macro="" textlink="">
      <xdr:nvSpPr>
        <xdr:cNvPr id="3827" name="Text Box 15">
          <a:extLst>
            <a:ext uri="{FF2B5EF4-FFF2-40B4-BE49-F238E27FC236}">
              <a16:creationId xmlns="" xmlns:a16="http://schemas.microsoft.com/office/drawing/2014/main" id="{00000000-0008-0000-0500-0000F30E0000}"/>
            </a:ext>
          </a:extLst>
        </xdr:cNvPr>
        <xdr:cNvSpPr txBox="1">
          <a:spLocks noChangeArrowheads="1"/>
        </xdr:cNvSpPr>
      </xdr:nvSpPr>
      <xdr:spPr bwMode="auto">
        <a:xfrm>
          <a:off x="4972050" y="7324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xdr:row>
      <xdr:rowOff>504825</xdr:rowOff>
    </xdr:from>
    <xdr:ext cx="95250" cy="213632"/>
    <xdr:sp macro="" textlink="">
      <xdr:nvSpPr>
        <xdr:cNvPr id="3828" name="Text Box 15">
          <a:extLst>
            <a:ext uri="{FF2B5EF4-FFF2-40B4-BE49-F238E27FC236}">
              <a16:creationId xmlns="" xmlns:a16="http://schemas.microsoft.com/office/drawing/2014/main" id="{00000000-0008-0000-0500-0000F4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xdr:row>
      <xdr:rowOff>504825</xdr:rowOff>
    </xdr:from>
    <xdr:ext cx="95250" cy="444331"/>
    <xdr:sp macro="" textlink="">
      <xdr:nvSpPr>
        <xdr:cNvPr id="3829" name="Text Box 15">
          <a:extLst>
            <a:ext uri="{FF2B5EF4-FFF2-40B4-BE49-F238E27FC236}">
              <a16:creationId xmlns="" xmlns:a16="http://schemas.microsoft.com/office/drawing/2014/main" id="{00000000-0008-0000-0500-0000F5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xdr:row>
      <xdr:rowOff>504825</xdr:rowOff>
    </xdr:from>
    <xdr:ext cx="95250" cy="448496"/>
    <xdr:sp macro="" textlink="">
      <xdr:nvSpPr>
        <xdr:cNvPr id="3830" name="Text Box 15">
          <a:extLst>
            <a:ext uri="{FF2B5EF4-FFF2-40B4-BE49-F238E27FC236}">
              <a16:creationId xmlns="" xmlns:a16="http://schemas.microsoft.com/office/drawing/2014/main" id="{00000000-0008-0000-0500-0000F60E0000}"/>
            </a:ext>
          </a:extLst>
        </xdr:cNvPr>
        <xdr:cNvSpPr txBox="1">
          <a:spLocks noChangeArrowheads="1"/>
        </xdr:cNvSpPr>
      </xdr:nvSpPr>
      <xdr:spPr bwMode="auto">
        <a:xfrm>
          <a:off x="4972050" y="7324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xdr:row>
      <xdr:rowOff>504825</xdr:rowOff>
    </xdr:from>
    <xdr:ext cx="95250" cy="213632"/>
    <xdr:sp macro="" textlink="">
      <xdr:nvSpPr>
        <xdr:cNvPr id="3831" name="Text Box 15">
          <a:extLst>
            <a:ext uri="{FF2B5EF4-FFF2-40B4-BE49-F238E27FC236}">
              <a16:creationId xmlns="" xmlns:a16="http://schemas.microsoft.com/office/drawing/2014/main" id="{00000000-0008-0000-0500-0000F7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xdr:row>
      <xdr:rowOff>504825</xdr:rowOff>
    </xdr:from>
    <xdr:ext cx="95250" cy="444331"/>
    <xdr:sp macro="" textlink="">
      <xdr:nvSpPr>
        <xdr:cNvPr id="3832" name="Text Box 15">
          <a:extLst>
            <a:ext uri="{FF2B5EF4-FFF2-40B4-BE49-F238E27FC236}">
              <a16:creationId xmlns="" xmlns:a16="http://schemas.microsoft.com/office/drawing/2014/main" id="{00000000-0008-0000-0500-0000F8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xdr:row>
      <xdr:rowOff>504825</xdr:rowOff>
    </xdr:from>
    <xdr:ext cx="95250" cy="456743"/>
    <xdr:sp macro="" textlink="">
      <xdr:nvSpPr>
        <xdr:cNvPr id="3833" name="Text Box 15">
          <a:extLst>
            <a:ext uri="{FF2B5EF4-FFF2-40B4-BE49-F238E27FC236}">
              <a16:creationId xmlns="" xmlns:a16="http://schemas.microsoft.com/office/drawing/2014/main" id="{00000000-0008-0000-0500-0000F90E0000}"/>
            </a:ext>
          </a:extLst>
        </xdr:cNvPr>
        <xdr:cNvSpPr txBox="1">
          <a:spLocks noChangeArrowheads="1"/>
        </xdr:cNvSpPr>
      </xdr:nvSpPr>
      <xdr:spPr bwMode="auto">
        <a:xfrm>
          <a:off x="4972050" y="7324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xdr:row>
      <xdr:rowOff>504825</xdr:rowOff>
    </xdr:from>
    <xdr:ext cx="95250" cy="213632"/>
    <xdr:sp macro="" textlink="">
      <xdr:nvSpPr>
        <xdr:cNvPr id="3834" name="Text Box 15">
          <a:extLst>
            <a:ext uri="{FF2B5EF4-FFF2-40B4-BE49-F238E27FC236}">
              <a16:creationId xmlns="" xmlns:a16="http://schemas.microsoft.com/office/drawing/2014/main" id="{00000000-0008-0000-0500-0000FA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xdr:row>
      <xdr:rowOff>504825</xdr:rowOff>
    </xdr:from>
    <xdr:ext cx="95250" cy="444331"/>
    <xdr:sp macro="" textlink="">
      <xdr:nvSpPr>
        <xdr:cNvPr id="3835" name="Text Box 15">
          <a:extLst>
            <a:ext uri="{FF2B5EF4-FFF2-40B4-BE49-F238E27FC236}">
              <a16:creationId xmlns="" xmlns:a16="http://schemas.microsoft.com/office/drawing/2014/main" id="{00000000-0008-0000-0500-0000FB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213632"/>
    <xdr:sp macro="" textlink="">
      <xdr:nvSpPr>
        <xdr:cNvPr id="3836" name="Text Box 15">
          <a:extLst>
            <a:ext uri="{FF2B5EF4-FFF2-40B4-BE49-F238E27FC236}">
              <a16:creationId xmlns="" xmlns:a16="http://schemas.microsoft.com/office/drawing/2014/main" id="{00000000-0008-0000-0500-0000FC0E0000}"/>
            </a:ext>
          </a:extLst>
        </xdr:cNvPr>
        <xdr:cNvSpPr txBox="1">
          <a:spLocks noChangeArrowheads="1"/>
        </xdr:cNvSpPr>
      </xdr:nvSpPr>
      <xdr:spPr bwMode="auto">
        <a:xfrm>
          <a:off x="4972050" y="8074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213632"/>
    <xdr:sp macro="" textlink="">
      <xdr:nvSpPr>
        <xdr:cNvPr id="3837" name="Text Box 15">
          <a:extLst>
            <a:ext uri="{FF2B5EF4-FFF2-40B4-BE49-F238E27FC236}">
              <a16:creationId xmlns="" xmlns:a16="http://schemas.microsoft.com/office/drawing/2014/main" id="{00000000-0008-0000-0500-0000FD0E0000}"/>
            </a:ext>
          </a:extLst>
        </xdr:cNvPr>
        <xdr:cNvSpPr txBox="1">
          <a:spLocks noChangeArrowheads="1"/>
        </xdr:cNvSpPr>
      </xdr:nvSpPr>
      <xdr:spPr bwMode="auto">
        <a:xfrm>
          <a:off x="4972050" y="8074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8496"/>
    <xdr:sp macro="" textlink="">
      <xdr:nvSpPr>
        <xdr:cNvPr id="3838" name="Text Box 15">
          <a:extLst>
            <a:ext uri="{FF2B5EF4-FFF2-40B4-BE49-F238E27FC236}">
              <a16:creationId xmlns="" xmlns:a16="http://schemas.microsoft.com/office/drawing/2014/main" id="{00000000-0008-0000-0500-0000FE0E0000}"/>
            </a:ext>
          </a:extLst>
        </xdr:cNvPr>
        <xdr:cNvSpPr txBox="1">
          <a:spLocks noChangeArrowheads="1"/>
        </xdr:cNvSpPr>
      </xdr:nvSpPr>
      <xdr:spPr bwMode="auto">
        <a:xfrm>
          <a:off x="4972050" y="9572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213632"/>
    <xdr:sp macro="" textlink="">
      <xdr:nvSpPr>
        <xdr:cNvPr id="3839" name="Text Box 15">
          <a:extLst>
            <a:ext uri="{FF2B5EF4-FFF2-40B4-BE49-F238E27FC236}">
              <a16:creationId xmlns="" xmlns:a16="http://schemas.microsoft.com/office/drawing/2014/main" id="{00000000-0008-0000-0500-0000FF0E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331"/>
    <xdr:sp macro="" textlink="">
      <xdr:nvSpPr>
        <xdr:cNvPr id="3840" name="Text Box 15">
          <a:extLst>
            <a:ext uri="{FF2B5EF4-FFF2-40B4-BE49-F238E27FC236}">
              <a16:creationId xmlns="" xmlns:a16="http://schemas.microsoft.com/office/drawing/2014/main" id="{00000000-0008-0000-0500-000000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56743"/>
    <xdr:sp macro="" textlink="">
      <xdr:nvSpPr>
        <xdr:cNvPr id="3841" name="Text Box 15">
          <a:extLst>
            <a:ext uri="{FF2B5EF4-FFF2-40B4-BE49-F238E27FC236}">
              <a16:creationId xmlns="" xmlns:a16="http://schemas.microsoft.com/office/drawing/2014/main" id="{00000000-0008-0000-0500-0000010F0000}"/>
            </a:ext>
          </a:extLst>
        </xdr:cNvPr>
        <xdr:cNvSpPr txBox="1">
          <a:spLocks noChangeArrowheads="1"/>
        </xdr:cNvSpPr>
      </xdr:nvSpPr>
      <xdr:spPr bwMode="auto">
        <a:xfrm>
          <a:off x="4972050" y="9572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213632"/>
    <xdr:sp macro="" textlink="">
      <xdr:nvSpPr>
        <xdr:cNvPr id="3842" name="Text Box 15">
          <a:extLst>
            <a:ext uri="{FF2B5EF4-FFF2-40B4-BE49-F238E27FC236}">
              <a16:creationId xmlns="" xmlns:a16="http://schemas.microsoft.com/office/drawing/2014/main" id="{00000000-0008-0000-0500-000002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331"/>
    <xdr:sp macro="" textlink="">
      <xdr:nvSpPr>
        <xdr:cNvPr id="3843" name="Text Box 15">
          <a:extLst>
            <a:ext uri="{FF2B5EF4-FFF2-40B4-BE49-F238E27FC236}">
              <a16:creationId xmlns="" xmlns:a16="http://schemas.microsoft.com/office/drawing/2014/main" id="{00000000-0008-0000-0500-000003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213632"/>
    <xdr:sp macro="" textlink="">
      <xdr:nvSpPr>
        <xdr:cNvPr id="3844" name="Text Box 15">
          <a:extLst>
            <a:ext uri="{FF2B5EF4-FFF2-40B4-BE49-F238E27FC236}">
              <a16:creationId xmlns="" xmlns:a16="http://schemas.microsoft.com/office/drawing/2014/main" id="{00000000-0008-0000-0500-000004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213632"/>
    <xdr:sp macro="" textlink="">
      <xdr:nvSpPr>
        <xdr:cNvPr id="3845" name="Text Box 15">
          <a:extLst>
            <a:ext uri="{FF2B5EF4-FFF2-40B4-BE49-F238E27FC236}">
              <a16:creationId xmlns="" xmlns:a16="http://schemas.microsoft.com/office/drawing/2014/main" id="{00000000-0008-0000-0500-000005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8496"/>
    <xdr:sp macro="" textlink="">
      <xdr:nvSpPr>
        <xdr:cNvPr id="3846" name="Text Box 15">
          <a:extLst>
            <a:ext uri="{FF2B5EF4-FFF2-40B4-BE49-F238E27FC236}">
              <a16:creationId xmlns="" xmlns:a16="http://schemas.microsoft.com/office/drawing/2014/main" id="{00000000-0008-0000-0500-0000060F0000}"/>
            </a:ext>
          </a:extLst>
        </xdr:cNvPr>
        <xdr:cNvSpPr txBox="1">
          <a:spLocks noChangeArrowheads="1"/>
        </xdr:cNvSpPr>
      </xdr:nvSpPr>
      <xdr:spPr bwMode="auto">
        <a:xfrm>
          <a:off x="4972050" y="9572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213632"/>
    <xdr:sp macro="" textlink="">
      <xdr:nvSpPr>
        <xdr:cNvPr id="3847" name="Text Box 15">
          <a:extLst>
            <a:ext uri="{FF2B5EF4-FFF2-40B4-BE49-F238E27FC236}">
              <a16:creationId xmlns="" xmlns:a16="http://schemas.microsoft.com/office/drawing/2014/main" id="{00000000-0008-0000-0500-000007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4331"/>
    <xdr:sp macro="" textlink="">
      <xdr:nvSpPr>
        <xdr:cNvPr id="3848" name="Text Box 15">
          <a:extLst>
            <a:ext uri="{FF2B5EF4-FFF2-40B4-BE49-F238E27FC236}">
              <a16:creationId xmlns="" xmlns:a16="http://schemas.microsoft.com/office/drawing/2014/main" id="{00000000-0008-0000-0500-000008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56743"/>
    <xdr:sp macro="" textlink="">
      <xdr:nvSpPr>
        <xdr:cNvPr id="3849" name="Text Box 15">
          <a:extLst>
            <a:ext uri="{FF2B5EF4-FFF2-40B4-BE49-F238E27FC236}">
              <a16:creationId xmlns="" xmlns:a16="http://schemas.microsoft.com/office/drawing/2014/main" id="{00000000-0008-0000-0500-0000090F0000}"/>
            </a:ext>
          </a:extLst>
        </xdr:cNvPr>
        <xdr:cNvSpPr txBox="1">
          <a:spLocks noChangeArrowheads="1"/>
        </xdr:cNvSpPr>
      </xdr:nvSpPr>
      <xdr:spPr bwMode="auto">
        <a:xfrm>
          <a:off x="4972050" y="9572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213632"/>
    <xdr:sp macro="" textlink="">
      <xdr:nvSpPr>
        <xdr:cNvPr id="3850" name="Text Box 15">
          <a:extLst>
            <a:ext uri="{FF2B5EF4-FFF2-40B4-BE49-F238E27FC236}">
              <a16:creationId xmlns="" xmlns:a16="http://schemas.microsoft.com/office/drawing/2014/main" id="{00000000-0008-0000-0500-00000A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4331"/>
    <xdr:sp macro="" textlink="">
      <xdr:nvSpPr>
        <xdr:cNvPr id="3851" name="Text Box 15">
          <a:extLst>
            <a:ext uri="{FF2B5EF4-FFF2-40B4-BE49-F238E27FC236}">
              <a16:creationId xmlns="" xmlns:a16="http://schemas.microsoft.com/office/drawing/2014/main" id="{00000000-0008-0000-0500-00000B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213632"/>
    <xdr:sp macro="" textlink="">
      <xdr:nvSpPr>
        <xdr:cNvPr id="3852" name="Text Box 15">
          <a:extLst>
            <a:ext uri="{FF2B5EF4-FFF2-40B4-BE49-F238E27FC236}">
              <a16:creationId xmlns="" xmlns:a16="http://schemas.microsoft.com/office/drawing/2014/main" id="{00000000-0008-0000-0500-00000C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213632"/>
    <xdr:sp macro="" textlink="">
      <xdr:nvSpPr>
        <xdr:cNvPr id="3853" name="Text Box 15">
          <a:extLst>
            <a:ext uri="{FF2B5EF4-FFF2-40B4-BE49-F238E27FC236}">
              <a16:creationId xmlns="" xmlns:a16="http://schemas.microsoft.com/office/drawing/2014/main" id="{00000000-0008-0000-0500-00000D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3854" name="Text Box 15">
          <a:extLst>
            <a:ext uri="{FF2B5EF4-FFF2-40B4-BE49-F238E27FC236}">
              <a16:creationId xmlns="" xmlns:a16="http://schemas.microsoft.com/office/drawing/2014/main" id="{00000000-0008-0000-0500-00000E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3855" name="Text Box 15">
          <a:extLst>
            <a:ext uri="{FF2B5EF4-FFF2-40B4-BE49-F238E27FC236}">
              <a16:creationId xmlns="" xmlns:a16="http://schemas.microsoft.com/office/drawing/2014/main" id="{00000000-0008-0000-0500-00000F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3856" name="Text Box 15">
          <a:extLst>
            <a:ext uri="{FF2B5EF4-FFF2-40B4-BE49-F238E27FC236}">
              <a16:creationId xmlns="" xmlns:a16="http://schemas.microsoft.com/office/drawing/2014/main" id="{00000000-0008-0000-0500-000010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3857" name="Text Box 15">
          <a:extLst>
            <a:ext uri="{FF2B5EF4-FFF2-40B4-BE49-F238E27FC236}">
              <a16:creationId xmlns="" xmlns:a16="http://schemas.microsoft.com/office/drawing/2014/main" id="{00000000-0008-0000-0500-000011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25</xdr:row>
      <xdr:rowOff>504825</xdr:rowOff>
    </xdr:from>
    <xdr:ext cx="95250" cy="448496"/>
    <xdr:sp macro="" textlink="">
      <xdr:nvSpPr>
        <xdr:cNvPr id="3858" name="Text Box 15">
          <a:extLst>
            <a:ext uri="{FF2B5EF4-FFF2-40B4-BE49-F238E27FC236}">
              <a16:creationId xmlns="" xmlns:a16="http://schemas.microsoft.com/office/drawing/2014/main" id="{00000000-0008-0000-0500-000012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25</xdr:row>
      <xdr:rowOff>504825</xdr:rowOff>
    </xdr:from>
    <xdr:ext cx="95250" cy="213632"/>
    <xdr:sp macro="" textlink="">
      <xdr:nvSpPr>
        <xdr:cNvPr id="3859" name="Text Box 15">
          <a:extLst>
            <a:ext uri="{FF2B5EF4-FFF2-40B4-BE49-F238E27FC236}">
              <a16:creationId xmlns="" xmlns:a16="http://schemas.microsoft.com/office/drawing/2014/main" id="{00000000-0008-0000-0500-00001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25</xdr:row>
      <xdr:rowOff>504825</xdr:rowOff>
    </xdr:from>
    <xdr:ext cx="95250" cy="444331"/>
    <xdr:sp macro="" textlink="">
      <xdr:nvSpPr>
        <xdr:cNvPr id="3860" name="Text Box 15">
          <a:extLst>
            <a:ext uri="{FF2B5EF4-FFF2-40B4-BE49-F238E27FC236}">
              <a16:creationId xmlns="" xmlns:a16="http://schemas.microsoft.com/office/drawing/2014/main" id="{00000000-0008-0000-0500-000014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25</xdr:row>
      <xdr:rowOff>504825</xdr:rowOff>
    </xdr:from>
    <xdr:ext cx="95250" cy="448496"/>
    <xdr:sp macro="" textlink="">
      <xdr:nvSpPr>
        <xdr:cNvPr id="3861" name="Text Box 15">
          <a:extLst>
            <a:ext uri="{FF2B5EF4-FFF2-40B4-BE49-F238E27FC236}">
              <a16:creationId xmlns="" xmlns:a16="http://schemas.microsoft.com/office/drawing/2014/main" id="{00000000-0008-0000-0500-000015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25</xdr:row>
      <xdr:rowOff>504825</xdr:rowOff>
    </xdr:from>
    <xdr:ext cx="95250" cy="213632"/>
    <xdr:sp macro="" textlink="">
      <xdr:nvSpPr>
        <xdr:cNvPr id="3862" name="Text Box 15">
          <a:extLst>
            <a:ext uri="{FF2B5EF4-FFF2-40B4-BE49-F238E27FC236}">
              <a16:creationId xmlns="" xmlns:a16="http://schemas.microsoft.com/office/drawing/2014/main" id="{00000000-0008-0000-0500-00001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25</xdr:row>
      <xdr:rowOff>504825</xdr:rowOff>
    </xdr:from>
    <xdr:ext cx="95250" cy="444331"/>
    <xdr:sp macro="" textlink="">
      <xdr:nvSpPr>
        <xdr:cNvPr id="3863" name="Text Box 15">
          <a:extLst>
            <a:ext uri="{FF2B5EF4-FFF2-40B4-BE49-F238E27FC236}">
              <a16:creationId xmlns="" xmlns:a16="http://schemas.microsoft.com/office/drawing/2014/main" id="{00000000-0008-0000-0500-000017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25</xdr:row>
      <xdr:rowOff>504825</xdr:rowOff>
    </xdr:from>
    <xdr:ext cx="95250" cy="456743"/>
    <xdr:sp macro="" textlink="">
      <xdr:nvSpPr>
        <xdr:cNvPr id="3864" name="Text Box 15">
          <a:extLst>
            <a:ext uri="{FF2B5EF4-FFF2-40B4-BE49-F238E27FC236}">
              <a16:creationId xmlns="" xmlns:a16="http://schemas.microsoft.com/office/drawing/2014/main" id="{00000000-0008-0000-0500-000018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25</xdr:row>
      <xdr:rowOff>504825</xdr:rowOff>
    </xdr:from>
    <xdr:ext cx="95250" cy="213632"/>
    <xdr:sp macro="" textlink="">
      <xdr:nvSpPr>
        <xdr:cNvPr id="3865" name="Text Box 15">
          <a:extLst>
            <a:ext uri="{FF2B5EF4-FFF2-40B4-BE49-F238E27FC236}">
              <a16:creationId xmlns="" xmlns:a16="http://schemas.microsoft.com/office/drawing/2014/main" id="{00000000-0008-0000-0500-00001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25</xdr:row>
      <xdr:rowOff>504825</xdr:rowOff>
    </xdr:from>
    <xdr:ext cx="95250" cy="444331"/>
    <xdr:sp macro="" textlink="">
      <xdr:nvSpPr>
        <xdr:cNvPr id="3866" name="Text Box 15">
          <a:extLst>
            <a:ext uri="{FF2B5EF4-FFF2-40B4-BE49-F238E27FC236}">
              <a16:creationId xmlns="" xmlns:a16="http://schemas.microsoft.com/office/drawing/2014/main" id="{00000000-0008-0000-0500-00001A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25</xdr:row>
      <xdr:rowOff>504825</xdr:rowOff>
    </xdr:from>
    <xdr:ext cx="95250" cy="213632"/>
    <xdr:sp macro="" textlink="">
      <xdr:nvSpPr>
        <xdr:cNvPr id="3867" name="Text Box 15">
          <a:extLst>
            <a:ext uri="{FF2B5EF4-FFF2-40B4-BE49-F238E27FC236}">
              <a16:creationId xmlns="" xmlns:a16="http://schemas.microsoft.com/office/drawing/2014/main" id="{00000000-0008-0000-0500-00001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25</xdr:row>
      <xdr:rowOff>504825</xdr:rowOff>
    </xdr:from>
    <xdr:ext cx="95250" cy="213632"/>
    <xdr:sp macro="" textlink="">
      <xdr:nvSpPr>
        <xdr:cNvPr id="3868" name="Text Box 15">
          <a:extLst>
            <a:ext uri="{FF2B5EF4-FFF2-40B4-BE49-F238E27FC236}">
              <a16:creationId xmlns="" xmlns:a16="http://schemas.microsoft.com/office/drawing/2014/main" id="{00000000-0008-0000-0500-00001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25</xdr:row>
      <xdr:rowOff>504825</xdr:rowOff>
    </xdr:from>
    <xdr:ext cx="95250" cy="213632"/>
    <xdr:sp macro="" textlink="">
      <xdr:nvSpPr>
        <xdr:cNvPr id="3869" name="Text Box 15">
          <a:extLst>
            <a:ext uri="{FF2B5EF4-FFF2-40B4-BE49-F238E27FC236}">
              <a16:creationId xmlns="" xmlns:a16="http://schemas.microsoft.com/office/drawing/2014/main" id="{00000000-0008-0000-0500-00001D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25</xdr:row>
      <xdr:rowOff>504825</xdr:rowOff>
    </xdr:from>
    <xdr:ext cx="95250" cy="213632"/>
    <xdr:sp macro="" textlink="">
      <xdr:nvSpPr>
        <xdr:cNvPr id="3870" name="Text Box 15">
          <a:extLst>
            <a:ext uri="{FF2B5EF4-FFF2-40B4-BE49-F238E27FC236}">
              <a16:creationId xmlns="" xmlns:a16="http://schemas.microsoft.com/office/drawing/2014/main" id="{00000000-0008-0000-0500-00001E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8496"/>
    <xdr:sp macro="" textlink="">
      <xdr:nvSpPr>
        <xdr:cNvPr id="3871" name="Text Box 15">
          <a:extLst>
            <a:ext uri="{FF2B5EF4-FFF2-40B4-BE49-F238E27FC236}">
              <a16:creationId xmlns="" xmlns:a16="http://schemas.microsoft.com/office/drawing/2014/main" id="{00000000-0008-0000-0500-00001F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72" name="Text Box 15">
          <a:extLst>
            <a:ext uri="{FF2B5EF4-FFF2-40B4-BE49-F238E27FC236}">
              <a16:creationId xmlns="" xmlns:a16="http://schemas.microsoft.com/office/drawing/2014/main" id="{00000000-0008-0000-0500-000020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331"/>
    <xdr:sp macro="" textlink="">
      <xdr:nvSpPr>
        <xdr:cNvPr id="3873" name="Text Box 15">
          <a:extLst>
            <a:ext uri="{FF2B5EF4-FFF2-40B4-BE49-F238E27FC236}">
              <a16:creationId xmlns="" xmlns:a16="http://schemas.microsoft.com/office/drawing/2014/main" id="{00000000-0008-0000-0500-000021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8496"/>
    <xdr:sp macro="" textlink="">
      <xdr:nvSpPr>
        <xdr:cNvPr id="3874" name="Text Box 15">
          <a:extLst>
            <a:ext uri="{FF2B5EF4-FFF2-40B4-BE49-F238E27FC236}">
              <a16:creationId xmlns="" xmlns:a16="http://schemas.microsoft.com/office/drawing/2014/main" id="{00000000-0008-0000-0500-000022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75" name="Text Box 15">
          <a:extLst>
            <a:ext uri="{FF2B5EF4-FFF2-40B4-BE49-F238E27FC236}">
              <a16:creationId xmlns="" xmlns:a16="http://schemas.microsoft.com/office/drawing/2014/main" id="{00000000-0008-0000-0500-00002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331"/>
    <xdr:sp macro="" textlink="">
      <xdr:nvSpPr>
        <xdr:cNvPr id="3876" name="Text Box 15">
          <a:extLst>
            <a:ext uri="{FF2B5EF4-FFF2-40B4-BE49-F238E27FC236}">
              <a16:creationId xmlns="" xmlns:a16="http://schemas.microsoft.com/office/drawing/2014/main" id="{00000000-0008-0000-0500-000024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56743"/>
    <xdr:sp macro="" textlink="">
      <xdr:nvSpPr>
        <xdr:cNvPr id="3877" name="Text Box 15">
          <a:extLst>
            <a:ext uri="{FF2B5EF4-FFF2-40B4-BE49-F238E27FC236}">
              <a16:creationId xmlns="" xmlns:a16="http://schemas.microsoft.com/office/drawing/2014/main" id="{00000000-0008-0000-0500-000025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78" name="Text Box 15">
          <a:extLst>
            <a:ext uri="{FF2B5EF4-FFF2-40B4-BE49-F238E27FC236}">
              <a16:creationId xmlns="" xmlns:a16="http://schemas.microsoft.com/office/drawing/2014/main" id="{00000000-0008-0000-0500-00002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331"/>
    <xdr:sp macro="" textlink="">
      <xdr:nvSpPr>
        <xdr:cNvPr id="3879" name="Text Box 15">
          <a:extLst>
            <a:ext uri="{FF2B5EF4-FFF2-40B4-BE49-F238E27FC236}">
              <a16:creationId xmlns="" xmlns:a16="http://schemas.microsoft.com/office/drawing/2014/main" id="{00000000-0008-0000-0500-000027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80" name="Text Box 15">
          <a:extLst>
            <a:ext uri="{FF2B5EF4-FFF2-40B4-BE49-F238E27FC236}">
              <a16:creationId xmlns="" xmlns:a16="http://schemas.microsoft.com/office/drawing/2014/main" id="{00000000-0008-0000-0500-000028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81" name="Text Box 15">
          <a:extLst>
            <a:ext uri="{FF2B5EF4-FFF2-40B4-BE49-F238E27FC236}">
              <a16:creationId xmlns="" xmlns:a16="http://schemas.microsoft.com/office/drawing/2014/main" id="{00000000-0008-0000-0500-00002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82" name="Text Box 15">
          <a:extLst>
            <a:ext uri="{FF2B5EF4-FFF2-40B4-BE49-F238E27FC236}">
              <a16:creationId xmlns="" xmlns:a16="http://schemas.microsoft.com/office/drawing/2014/main" id="{00000000-0008-0000-0500-00002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83" name="Text Box 15">
          <a:extLst>
            <a:ext uri="{FF2B5EF4-FFF2-40B4-BE49-F238E27FC236}">
              <a16:creationId xmlns="" xmlns:a16="http://schemas.microsoft.com/office/drawing/2014/main" id="{00000000-0008-0000-0500-00002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27</xdr:row>
      <xdr:rowOff>504825</xdr:rowOff>
    </xdr:from>
    <xdr:ext cx="95250" cy="213632"/>
    <xdr:sp macro="" textlink="">
      <xdr:nvSpPr>
        <xdr:cNvPr id="3884" name="Text Box 15">
          <a:extLst>
            <a:ext uri="{FF2B5EF4-FFF2-40B4-BE49-F238E27FC236}">
              <a16:creationId xmlns="" xmlns:a16="http://schemas.microsoft.com/office/drawing/2014/main" id="{00000000-0008-0000-0500-00002C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27</xdr:row>
      <xdr:rowOff>504825</xdr:rowOff>
    </xdr:from>
    <xdr:ext cx="95250" cy="213632"/>
    <xdr:sp macro="" textlink="">
      <xdr:nvSpPr>
        <xdr:cNvPr id="3885" name="Text Box 15">
          <a:extLst>
            <a:ext uri="{FF2B5EF4-FFF2-40B4-BE49-F238E27FC236}">
              <a16:creationId xmlns="" xmlns:a16="http://schemas.microsoft.com/office/drawing/2014/main" id="{00000000-0008-0000-0500-00002D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27</xdr:row>
      <xdr:rowOff>504825</xdr:rowOff>
    </xdr:from>
    <xdr:ext cx="95250" cy="213632"/>
    <xdr:sp macro="" textlink="">
      <xdr:nvSpPr>
        <xdr:cNvPr id="3886" name="Text Box 15">
          <a:extLst>
            <a:ext uri="{FF2B5EF4-FFF2-40B4-BE49-F238E27FC236}">
              <a16:creationId xmlns="" xmlns:a16="http://schemas.microsoft.com/office/drawing/2014/main" id="{00000000-0008-0000-0500-00002E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27</xdr:row>
      <xdr:rowOff>504825</xdr:rowOff>
    </xdr:from>
    <xdr:ext cx="95250" cy="213632"/>
    <xdr:sp macro="" textlink="">
      <xdr:nvSpPr>
        <xdr:cNvPr id="3887" name="Text Box 15">
          <a:extLst>
            <a:ext uri="{FF2B5EF4-FFF2-40B4-BE49-F238E27FC236}">
              <a16:creationId xmlns="" xmlns:a16="http://schemas.microsoft.com/office/drawing/2014/main" id="{00000000-0008-0000-0500-00002F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27</xdr:row>
      <xdr:rowOff>504825</xdr:rowOff>
    </xdr:from>
    <xdr:ext cx="95250" cy="213632"/>
    <xdr:sp macro="" textlink="">
      <xdr:nvSpPr>
        <xdr:cNvPr id="3888" name="Text Box 15">
          <a:extLst>
            <a:ext uri="{FF2B5EF4-FFF2-40B4-BE49-F238E27FC236}">
              <a16:creationId xmlns="" xmlns:a16="http://schemas.microsoft.com/office/drawing/2014/main" id="{00000000-0008-0000-0500-000030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27</xdr:row>
      <xdr:rowOff>504825</xdr:rowOff>
    </xdr:from>
    <xdr:ext cx="95250" cy="213632"/>
    <xdr:sp macro="" textlink="">
      <xdr:nvSpPr>
        <xdr:cNvPr id="3889" name="Text Box 15">
          <a:extLst>
            <a:ext uri="{FF2B5EF4-FFF2-40B4-BE49-F238E27FC236}">
              <a16:creationId xmlns="" xmlns:a16="http://schemas.microsoft.com/office/drawing/2014/main" id="{00000000-0008-0000-0500-000031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27</xdr:row>
      <xdr:rowOff>504825</xdr:rowOff>
    </xdr:from>
    <xdr:ext cx="95250" cy="213632"/>
    <xdr:sp macro="" textlink="">
      <xdr:nvSpPr>
        <xdr:cNvPr id="3890" name="Text Box 15">
          <a:extLst>
            <a:ext uri="{FF2B5EF4-FFF2-40B4-BE49-F238E27FC236}">
              <a16:creationId xmlns="" xmlns:a16="http://schemas.microsoft.com/office/drawing/2014/main" id="{00000000-0008-0000-0500-000032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27</xdr:row>
      <xdr:rowOff>504825</xdr:rowOff>
    </xdr:from>
    <xdr:ext cx="95250" cy="448496"/>
    <xdr:sp macro="" textlink="">
      <xdr:nvSpPr>
        <xdr:cNvPr id="3891" name="Text Box 15">
          <a:extLst>
            <a:ext uri="{FF2B5EF4-FFF2-40B4-BE49-F238E27FC236}">
              <a16:creationId xmlns="" xmlns:a16="http://schemas.microsoft.com/office/drawing/2014/main" id="{00000000-0008-0000-0500-000033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27</xdr:row>
      <xdr:rowOff>504825</xdr:rowOff>
    </xdr:from>
    <xdr:ext cx="95250" cy="213632"/>
    <xdr:sp macro="" textlink="">
      <xdr:nvSpPr>
        <xdr:cNvPr id="3892" name="Text Box 15">
          <a:extLst>
            <a:ext uri="{FF2B5EF4-FFF2-40B4-BE49-F238E27FC236}">
              <a16:creationId xmlns="" xmlns:a16="http://schemas.microsoft.com/office/drawing/2014/main" id="{00000000-0008-0000-0500-000034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27</xdr:row>
      <xdr:rowOff>504825</xdr:rowOff>
    </xdr:from>
    <xdr:ext cx="95250" cy="444331"/>
    <xdr:sp macro="" textlink="">
      <xdr:nvSpPr>
        <xdr:cNvPr id="3893" name="Text Box 15">
          <a:extLst>
            <a:ext uri="{FF2B5EF4-FFF2-40B4-BE49-F238E27FC236}">
              <a16:creationId xmlns="" xmlns:a16="http://schemas.microsoft.com/office/drawing/2014/main" id="{00000000-0008-0000-0500-000035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27</xdr:row>
      <xdr:rowOff>504825</xdr:rowOff>
    </xdr:from>
    <xdr:ext cx="95250" cy="448496"/>
    <xdr:sp macro="" textlink="">
      <xdr:nvSpPr>
        <xdr:cNvPr id="3894" name="Text Box 15">
          <a:extLst>
            <a:ext uri="{FF2B5EF4-FFF2-40B4-BE49-F238E27FC236}">
              <a16:creationId xmlns="" xmlns:a16="http://schemas.microsoft.com/office/drawing/2014/main" id="{00000000-0008-0000-0500-000036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27</xdr:row>
      <xdr:rowOff>504825</xdr:rowOff>
    </xdr:from>
    <xdr:ext cx="95250" cy="213632"/>
    <xdr:sp macro="" textlink="">
      <xdr:nvSpPr>
        <xdr:cNvPr id="3895" name="Text Box 15">
          <a:extLst>
            <a:ext uri="{FF2B5EF4-FFF2-40B4-BE49-F238E27FC236}">
              <a16:creationId xmlns="" xmlns:a16="http://schemas.microsoft.com/office/drawing/2014/main" id="{00000000-0008-0000-0500-000037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27</xdr:row>
      <xdr:rowOff>504825</xdr:rowOff>
    </xdr:from>
    <xdr:ext cx="95250" cy="444331"/>
    <xdr:sp macro="" textlink="">
      <xdr:nvSpPr>
        <xdr:cNvPr id="3896" name="Text Box 15">
          <a:extLst>
            <a:ext uri="{FF2B5EF4-FFF2-40B4-BE49-F238E27FC236}">
              <a16:creationId xmlns="" xmlns:a16="http://schemas.microsoft.com/office/drawing/2014/main" id="{00000000-0008-0000-0500-000038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27</xdr:row>
      <xdr:rowOff>504825</xdr:rowOff>
    </xdr:from>
    <xdr:ext cx="95250" cy="456743"/>
    <xdr:sp macro="" textlink="">
      <xdr:nvSpPr>
        <xdr:cNvPr id="3897" name="Text Box 15">
          <a:extLst>
            <a:ext uri="{FF2B5EF4-FFF2-40B4-BE49-F238E27FC236}">
              <a16:creationId xmlns="" xmlns:a16="http://schemas.microsoft.com/office/drawing/2014/main" id="{00000000-0008-0000-0500-000039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27</xdr:row>
      <xdr:rowOff>504825</xdr:rowOff>
    </xdr:from>
    <xdr:ext cx="95250" cy="213632"/>
    <xdr:sp macro="" textlink="">
      <xdr:nvSpPr>
        <xdr:cNvPr id="3898" name="Text Box 15">
          <a:extLst>
            <a:ext uri="{FF2B5EF4-FFF2-40B4-BE49-F238E27FC236}">
              <a16:creationId xmlns="" xmlns:a16="http://schemas.microsoft.com/office/drawing/2014/main" id="{00000000-0008-0000-0500-00003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27</xdr:row>
      <xdr:rowOff>504825</xdr:rowOff>
    </xdr:from>
    <xdr:ext cx="95250" cy="444331"/>
    <xdr:sp macro="" textlink="">
      <xdr:nvSpPr>
        <xdr:cNvPr id="3899" name="Text Box 15">
          <a:extLst>
            <a:ext uri="{FF2B5EF4-FFF2-40B4-BE49-F238E27FC236}">
              <a16:creationId xmlns="" xmlns:a16="http://schemas.microsoft.com/office/drawing/2014/main" id="{00000000-0008-0000-0500-00003B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27</xdr:row>
      <xdr:rowOff>504825</xdr:rowOff>
    </xdr:from>
    <xdr:ext cx="95250" cy="213632"/>
    <xdr:sp macro="" textlink="">
      <xdr:nvSpPr>
        <xdr:cNvPr id="3900" name="Text Box 15">
          <a:extLst>
            <a:ext uri="{FF2B5EF4-FFF2-40B4-BE49-F238E27FC236}">
              <a16:creationId xmlns="" xmlns:a16="http://schemas.microsoft.com/office/drawing/2014/main" id="{00000000-0008-0000-0500-00003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27</xdr:row>
      <xdr:rowOff>504825</xdr:rowOff>
    </xdr:from>
    <xdr:ext cx="95250" cy="213632"/>
    <xdr:sp macro="" textlink="">
      <xdr:nvSpPr>
        <xdr:cNvPr id="3901" name="Text Box 15">
          <a:extLst>
            <a:ext uri="{FF2B5EF4-FFF2-40B4-BE49-F238E27FC236}">
              <a16:creationId xmlns="" xmlns:a16="http://schemas.microsoft.com/office/drawing/2014/main" id="{00000000-0008-0000-0500-00003D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27</xdr:row>
      <xdr:rowOff>504825</xdr:rowOff>
    </xdr:from>
    <xdr:ext cx="95250" cy="213632"/>
    <xdr:sp macro="" textlink="">
      <xdr:nvSpPr>
        <xdr:cNvPr id="3902" name="Text Box 15">
          <a:extLst>
            <a:ext uri="{FF2B5EF4-FFF2-40B4-BE49-F238E27FC236}">
              <a16:creationId xmlns="" xmlns:a16="http://schemas.microsoft.com/office/drawing/2014/main" id="{00000000-0008-0000-0500-00003E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27</xdr:row>
      <xdr:rowOff>504825</xdr:rowOff>
    </xdr:from>
    <xdr:ext cx="95250" cy="213632"/>
    <xdr:sp macro="" textlink="">
      <xdr:nvSpPr>
        <xdr:cNvPr id="3903" name="Text Box 15">
          <a:extLst>
            <a:ext uri="{FF2B5EF4-FFF2-40B4-BE49-F238E27FC236}">
              <a16:creationId xmlns="" xmlns:a16="http://schemas.microsoft.com/office/drawing/2014/main" id="{00000000-0008-0000-0500-00003F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904" name="Text Box 15">
          <a:extLst>
            <a:ext uri="{FF2B5EF4-FFF2-40B4-BE49-F238E27FC236}">
              <a16:creationId xmlns="" xmlns:a16="http://schemas.microsoft.com/office/drawing/2014/main" id="{00000000-0008-0000-0500-000040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905" name="Text Box 15">
          <a:extLst>
            <a:ext uri="{FF2B5EF4-FFF2-40B4-BE49-F238E27FC236}">
              <a16:creationId xmlns="" xmlns:a16="http://schemas.microsoft.com/office/drawing/2014/main" id="{00000000-0008-0000-0500-000041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906" name="Text Box 15">
          <a:extLst>
            <a:ext uri="{FF2B5EF4-FFF2-40B4-BE49-F238E27FC236}">
              <a16:creationId xmlns="" xmlns:a16="http://schemas.microsoft.com/office/drawing/2014/main" id="{00000000-0008-0000-0500-000042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907" name="Text Box 15">
          <a:extLst>
            <a:ext uri="{FF2B5EF4-FFF2-40B4-BE49-F238E27FC236}">
              <a16:creationId xmlns="" xmlns:a16="http://schemas.microsoft.com/office/drawing/2014/main" id="{00000000-0008-0000-0500-000043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908" name="Text Box 15">
          <a:extLst>
            <a:ext uri="{FF2B5EF4-FFF2-40B4-BE49-F238E27FC236}">
              <a16:creationId xmlns="" xmlns:a16="http://schemas.microsoft.com/office/drawing/2014/main" id="{00000000-0008-0000-0500-000044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909" name="Text Box 15">
          <a:extLst>
            <a:ext uri="{FF2B5EF4-FFF2-40B4-BE49-F238E27FC236}">
              <a16:creationId xmlns="" xmlns:a16="http://schemas.microsoft.com/office/drawing/2014/main" id="{00000000-0008-0000-0500-000045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910" name="Text Box 15">
          <a:extLst>
            <a:ext uri="{FF2B5EF4-FFF2-40B4-BE49-F238E27FC236}">
              <a16:creationId xmlns="" xmlns:a16="http://schemas.microsoft.com/office/drawing/2014/main" id="{00000000-0008-0000-0500-00004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8496"/>
    <xdr:sp macro="" textlink="">
      <xdr:nvSpPr>
        <xdr:cNvPr id="3911" name="Text Box 15">
          <a:extLst>
            <a:ext uri="{FF2B5EF4-FFF2-40B4-BE49-F238E27FC236}">
              <a16:creationId xmlns="" xmlns:a16="http://schemas.microsoft.com/office/drawing/2014/main" id="{00000000-0008-0000-0500-000047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912" name="Text Box 15">
          <a:extLst>
            <a:ext uri="{FF2B5EF4-FFF2-40B4-BE49-F238E27FC236}">
              <a16:creationId xmlns="" xmlns:a16="http://schemas.microsoft.com/office/drawing/2014/main" id="{00000000-0008-0000-0500-000048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4331"/>
    <xdr:sp macro="" textlink="">
      <xdr:nvSpPr>
        <xdr:cNvPr id="3913" name="Text Box 15">
          <a:extLst>
            <a:ext uri="{FF2B5EF4-FFF2-40B4-BE49-F238E27FC236}">
              <a16:creationId xmlns="" xmlns:a16="http://schemas.microsoft.com/office/drawing/2014/main" id="{00000000-0008-0000-0500-000049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8496"/>
    <xdr:sp macro="" textlink="">
      <xdr:nvSpPr>
        <xdr:cNvPr id="3914" name="Text Box 15">
          <a:extLst>
            <a:ext uri="{FF2B5EF4-FFF2-40B4-BE49-F238E27FC236}">
              <a16:creationId xmlns="" xmlns:a16="http://schemas.microsoft.com/office/drawing/2014/main" id="{00000000-0008-0000-0500-00004A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915" name="Text Box 15">
          <a:extLst>
            <a:ext uri="{FF2B5EF4-FFF2-40B4-BE49-F238E27FC236}">
              <a16:creationId xmlns="" xmlns:a16="http://schemas.microsoft.com/office/drawing/2014/main" id="{00000000-0008-0000-0500-00004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4331"/>
    <xdr:sp macro="" textlink="">
      <xdr:nvSpPr>
        <xdr:cNvPr id="3916" name="Text Box 15">
          <a:extLst>
            <a:ext uri="{FF2B5EF4-FFF2-40B4-BE49-F238E27FC236}">
              <a16:creationId xmlns="" xmlns:a16="http://schemas.microsoft.com/office/drawing/2014/main" id="{00000000-0008-0000-0500-00004C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56743"/>
    <xdr:sp macro="" textlink="">
      <xdr:nvSpPr>
        <xdr:cNvPr id="3917" name="Text Box 15">
          <a:extLst>
            <a:ext uri="{FF2B5EF4-FFF2-40B4-BE49-F238E27FC236}">
              <a16:creationId xmlns="" xmlns:a16="http://schemas.microsoft.com/office/drawing/2014/main" id="{00000000-0008-0000-0500-00004D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918" name="Text Box 15">
          <a:extLst>
            <a:ext uri="{FF2B5EF4-FFF2-40B4-BE49-F238E27FC236}">
              <a16:creationId xmlns="" xmlns:a16="http://schemas.microsoft.com/office/drawing/2014/main" id="{00000000-0008-0000-0500-00004E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4331"/>
    <xdr:sp macro="" textlink="">
      <xdr:nvSpPr>
        <xdr:cNvPr id="3919" name="Text Box 15">
          <a:extLst>
            <a:ext uri="{FF2B5EF4-FFF2-40B4-BE49-F238E27FC236}">
              <a16:creationId xmlns="" xmlns:a16="http://schemas.microsoft.com/office/drawing/2014/main" id="{00000000-0008-0000-0500-00004F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920" name="Text Box 15">
          <a:extLst>
            <a:ext uri="{FF2B5EF4-FFF2-40B4-BE49-F238E27FC236}">
              <a16:creationId xmlns="" xmlns:a16="http://schemas.microsoft.com/office/drawing/2014/main" id="{00000000-0008-0000-0500-000050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921" name="Text Box 15">
          <a:extLst>
            <a:ext uri="{FF2B5EF4-FFF2-40B4-BE49-F238E27FC236}">
              <a16:creationId xmlns="" xmlns:a16="http://schemas.microsoft.com/office/drawing/2014/main" id="{00000000-0008-0000-0500-000051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922" name="Text Box 15">
          <a:extLst>
            <a:ext uri="{FF2B5EF4-FFF2-40B4-BE49-F238E27FC236}">
              <a16:creationId xmlns="" xmlns:a16="http://schemas.microsoft.com/office/drawing/2014/main" id="{00000000-0008-0000-0500-000052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923" name="Text Box 15">
          <a:extLst>
            <a:ext uri="{FF2B5EF4-FFF2-40B4-BE49-F238E27FC236}">
              <a16:creationId xmlns="" xmlns:a16="http://schemas.microsoft.com/office/drawing/2014/main" id="{00000000-0008-0000-0500-00005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29</xdr:row>
      <xdr:rowOff>504825</xdr:rowOff>
    </xdr:from>
    <xdr:ext cx="95250" cy="213632"/>
    <xdr:sp macro="" textlink="">
      <xdr:nvSpPr>
        <xdr:cNvPr id="3924" name="Text Box 15">
          <a:extLst>
            <a:ext uri="{FF2B5EF4-FFF2-40B4-BE49-F238E27FC236}">
              <a16:creationId xmlns="" xmlns:a16="http://schemas.microsoft.com/office/drawing/2014/main" id="{00000000-0008-0000-0500-000054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29</xdr:row>
      <xdr:rowOff>504825</xdr:rowOff>
    </xdr:from>
    <xdr:ext cx="95250" cy="213632"/>
    <xdr:sp macro="" textlink="">
      <xdr:nvSpPr>
        <xdr:cNvPr id="3925" name="Text Box 15">
          <a:extLst>
            <a:ext uri="{FF2B5EF4-FFF2-40B4-BE49-F238E27FC236}">
              <a16:creationId xmlns="" xmlns:a16="http://schemas.microsoft.com/office/drawing/2014/main" id="{00000000-0008-0000-0500-000055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29</xdr:row>
      <xdr:rowOff>504825</xdr:rowOff>
    </xdr:from>
    <xdr:ext cx="95250" cy="213632"/>
    <xdr:sp macro="" textlink="">
      <xdr:nvSpPr>
        <xdr:cNvPr id="3926" name="Text Box 15">
          <a:extLst>
            <a:ext uri="{FF2B5EF4-FFF2-40B4-BE49-F238E27FC236}">
              <a16:creationId xmlns="" xmlns:a16="http://schemas.microsoft.com/office/drawing/2014/main" id="{00000000-0008-0000-0500-00005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29</xdr:row>
      <xdr:rowOff>504825</xdr:rowOff>
    </xdr:from>
    <xdr:ext cx="95250" cy="213632"/>
    <xdr:sp macro="" textlink="">
      <xdr:nvSpPr>
        <xdr:cNvPr id="3927" name="Text Box 15">
          <a:extLst>
            <a:ext uri="{FF2B5EF4-FFF2-40B4-BE49-F238E27FC236}">
              <a16:creationId xmlns="" xmlns:a16="http://schemas.microsoft.com/office/drawing/2014/main" id="{00000000-0008-0000-0500-000057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29</xdr:row>
      <xdr:rowOff>504825</xdr:rowOff>
    </xdr:from>
    <xdr:ext cx="95250" cy="213632"/>
    <xdr:sp macro="" textlink="">
      <xdr:nvSpPr>
        <xdr:cNvPr id="3928" name="Text Box 15">
          <a:extLst>
            <a:ext uri="{FF2B5EF4-FFF2-40B4-BE49-F238E27FC236}">
              <a16:creationId xmlns="" xmlns:a16="http://schemas.microsoft.com/office/drawing/2014/main" id="{00000000-0008-0000-0500-00005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29</xdr:row>
      <xdr:rowOff>504825</xdr:rowOff>
    </xdr:from>
    <xdr:ext cx="95250" cy="213632"/>
    <xdr:sp macro="" textlink="">
      <xdr:nvSpPr>
        <xdr:cNvPr id="3929" name="Text Box 15">
          <a:extLst>
            <a:ext uri="{FF2B5EF4-FFF2-40B4-BE49-F238E27FC236}">
              <a16:creationId xmlns="" xmlns:a16="http://schemas.microsoft.com/office/drawing/2014/main" id="{00000000-0008-0000-0500-000059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29</xdr:row>
      <xdr:rowOff>504825</xdr:rowOff>
    </xdr:from>
    <xdr:ext cx="95250" cy="213632"/>
    <xdr:sp macro="" textlink="">
      <xdr:nvSpPr>
        <xdr:cNvPr id="3930" name="Text Box 15">
          <a:extLst>
            <a:ext uri="{FF2B5EF4-FFF2-40B4-BE49-F238E27FC236}">
              <a16:creationId xmlns="" xmlns:a16="http://schemas.microsoft.com/office/drawing/2014/main" id="{00000000-0008-0000-0500-00005A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29</xdr:row>
      <xdr:rowOff>504825</xdr:rowOff>
    </xdr:from>
    <xdr:ext cx="95250" cy="448496"/>
    <xdr:sp macro="" textlink="">
      <xdr:nvSpPr>
        <xdr:cNvPr id="3931" name="Text Box 15">
          <a:extLst>
            <a:ext uri="{FF2B5EF4-FFF2-40B4-BE49-F238E27FC236}">
              <a16:creationId xmlns="" xmlns:a16="http://schemas.microsoft.com/office/drawing/2014/main" id="{00000000-0008-0000-0500-00005B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29</xdr:row>
      <xdr:rowOff>504825</xdr:rowOff>
    </xdr:from>
    <xdr:ext cx="95250" cy="213632"/>
    <xdr:sp macro="" textlink="">
      <xdr:nvSpPr>
        <xdr:cNvPr id="3932" name="Text Box 15">
          <a:extLst>
            <a:ext uri="{FF2B5EF4-FFF2-40B4-BE49-F238E27FC236}">
              <a16:creationId xmlns="" xmlns:a16="http://schemas.microsoft.com/office/drawing/2014/main" id="{00000000-0008-0000-0500-00005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29</xdr:row>
      <xdr:rowOff>504825</xdr:rowOff>
    </xdr:from>
    <xdr:ext cx="95250" cy="444331"/>
    <xdr:sp macro="" textlink="">
      <xdr:nvSpPr>
        <xdr:cNvPr id="3933" name="Text Box 15">
          <a:extLst>
            <a:ext uri="{FF2B5EF4-FFF2-40B4-BE49-F238E27FC236}">
              <a16:creationId xmlns="" xmlns:a16="http://schemas.microsoft.com/office/drawing/2014/main" id="{00000000-0008-0000-0500-00005D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29</xdr:row>
      <xdr:rowOff>504825</xdr:rowOff>
    </xdr:from>
    <xdr:ext cx="95250" cy="448496"/>
    <xdr:sp macro="" textlink="">
      <xdr:nvSpPr>
        <xdr:cNvPr id="3934" name="Text Box 15">
          <a:extLst>
            <a:ext uri="{FF2B5EF4-FFF2-40B4-BE49-F238E27FC236}">
              <a16:creationId xmlns="" xmlns:a16="http://schemas.microsoft.com/office/drawing/2014/main" id="{00000000-0008-0000-0500-00005E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29</xdr:row>
      <xdr:rowOff>504825</xdr:rowOff>
    </xdr:from>
    <xdr:ext cx="95250" cy="213632"/>
    <xdr:sp macro="" textlink="">
      <xdr:nvSpPr>
        <xdr:cNvPr id="3935" name="Text Box 15">
          <a:extLst>
            <a:ext uri="{FF2B5EF4-FFF2-40B4-BE49-F238E27FC236}">
              <a16:creationId xmlns="" xmlns:a16="http://schemas.microsoft.com/office/drawing/2014/main" id="{00000000-0008-0000-0500-00005F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29</xdr:row>
      <xdr:rowOff>504825</xdr:rowOff>
    </xdr:from>
    <xdr:ext cx="95250" cy="444331"/>
    <xdr:sp macro="" textlink="">
      <xdr:nvSpPr>
        <xdr:cNvPr id="3936" name="Text Box 15">
          <a:extLst>
            <a:ext uri="{FF2B5EF4-FFF2-40B4-BE49-F238E27FC236}">
              <a16:creationId xmlns="" xmlns:a16="http://schemas.microsoft.com/office/drawing/2014/main" id="{00000000-0008-0000-0500-000060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29</xdr:row>
      <xdr:rowOff>504825</xdr:rowOff>
    </xdr:from>
    <xdr:ext cx="95250" cy="456743"/>
    <xdr:sp macro="" textlink="">
      <xdr:nvSpPr>
        <xdr:cNvPr id="3937" name="Text Box 15">
          <a:extLst>
            <a:ext uri="{FF2B5EF4-FFF2-40B4-BE49-F238E27FC236}">
              <a16:creationId xmlns="" xmlns:a16="http://schemas.microsoft.com/office/drawing/2014/main" id="{00000000-0008-0000-0500-000061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29</xdr:row>
      <xdr:rowOff>504825</xdr:rowOff>
    </xdr:from>
    <xdr:ext cx="95250" cy="213632"/>
    <xdr:sp macro="" textlink="">
      <xdr:nvSpPr>
        <xdr:cNvPr id="3938" name="Text Box 15">
          <a:extLst>
            <a:ext uri="{FF2B5EF4-FFF2-40B4-BE49-F238E27FC236}">
              <a16:creationId xmlns="" xmlns:a16="http://schemas.microsoft.com/office/drawing/2014/main" id="{00000000-0008-0000-0500-000062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29</xdr:row>
      <xdr:rowOff>504825</xdr:rowOff>
    </xdr:from>
    <xdr:ext cx="95250" cy="444331"/>
    <xdr:sp macro="" textlink="">
      <xdr:nvSpPr>
        <xdr:cNvPr id="3939" name="Text Box 15">
          <a:extLst>
            <a:ext uri="{FF2B5EF4-FFF2-40B4-BE49-F238E27FC236}">
              <a16:creationId xmlns="" xmlns:a16="http://schemas.microsoft.com/office/drawing/2014/main" id="{00000000-0008-0000-0500-000063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29</xdr:row>
      <xdr:rowOff>504825</xdr:rowOff>
    </xdr:from>
    <xdr:ext cx="95250" cy="213632"/>
    <xdr:sp macro="" textlink="">
      <xdr:nvSpPr>
        <xdr:cNvPr id="3940" name="Text Box 15">
          <a:extLst>
            <a:ext uri="{FF2B5EF4-FFF2-40B4-BE49-F238E27FC236}">
              <a16:creationId xmlns="" xmlns:a16="http://schemas.microsoft.com/office/drawing/2014/main" id="{00000000-0008-0000-0500-000064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29</xdr:row>
      <xdr:rowOff>504825</xdr:rowOff>
    </xdr:from>
    <xdr:ext cx="95250" cy="213632"/>
    <xdr:sp macro="" textlink="">
      <xdr:nvSpPr>
        <xdr:cNvPr id="3941" name="Text Box 15">
          <a:extLst>
            <a:ext uri="{FF2B5EF4-FFF2-40B4-BE49-F238E27FC236}">
              <a16:creationId xmlns="" xmlns:a16="http://schemas.microsoft.com/office/drawing/2014/main" id="{00000000-0008-0000-0500-000065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29</xdr:row>
      <xdr:rowOff>504825</xdr:rowOff>
    </xdr:from>
    <xdr:ext cx="95250" cy="213632"/>
    <xdr:sp macro="" textlink="">
      <xdr:nvSpPr>
        <xdr:cNvPr id="3942" name="Text Box 15">
          <a:extLst>
            <a:ext uri="{FF2B5EF4-FFF2-40B4-BE49-F238E27FC236}">
              <a16:creationId xmlns="" xmlns:a16="http://schemas.microsoft.com/office/drawing/2014/main" id="{00000000-0008-0000-0500-00006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29</xdr:row>
      <xdr:rowOff>504825</xdr:rowOff>
    </xdr:from>
    <xdr:ext cx="95250" cy="213632"/>
    <xdr:sp macro="" textlink="">
      <xdr:nvSpPr>
        <xdr:cNvPr id="3943" name="Text Box 15">
          <a:extLst>
            <a:ext uri="{FF2B5EF4-FFF2-40B4-BE49-F238E27FC236}">
              <a16:creationId xmlns="" xmlns:a16="http://schemas.microsoft.com/office/drawing/2014/main" id="{00000000-0008-0000-0500-000067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944" name="Text Box 15">
          <a:extLst>
            <a:ext uri="{FF2B5EF4-FFF2-40B4-BE49-F238E27FC236}">
              <a16:creationId xmlns="" xmlns:a16="http://schemas.microsoft.com/office/drawing/2014/main" id="{00000000-0008-0000-0500-00006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945" name="Text Box 15">
          <a:extLst>
            <a:ext uri="{FF2B5EF4-FFF2-40B4-BE49-F238E27FC236}">
              <a16:creationId xmlns="" xmlns:a16="http://schemas.microsoft.com/office/drawing/2014/main" id="{00000000-0008-0000-0500-000069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946" name="Text Box 15">
          <a:extLst>
            <a:ext uri="{FF2B5EF4-FFF2-40B4-BE49-F238E27FC236}">
              <a16:creationId xmlns="" xmlns:a16="http://schemas.microsoft.com/office/drawing/2014/main" id="{00000000-0008-0000-0500-00006A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947" name="Text Box 15">
          <a:extLst>
            <a:ext uri="{FF2B5EF4-FFF2-40B4-BE49-F238E27FC236}">
              <a16:creationId xmlns="" xmlns:a16="http://schemas.microsoft.com/office/drawing/2014/main" id="{00000000-0008-0000-0500-00006B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948" name="Text Box 15">
          <a:extLst>
            <a:ext uri="{FF2B5EF4-FFF2-40B4-BE49-F238E27FC236}">
              <a16:creationId xmlns="" xmlns:a16="http://schemas.microsoft.com/office/drawing/2014/main" id="{00000000-0008-0000-0500-00006C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949" name="Text Box 15">
          <a:extLst>
            <a:ext uri="{FF2B5EF4-FFF2-40B4-BE49-F238E27FC236}">
              <a16:creationId xmlns="" xmlns:a16="http://schemas.microsoft.com/office/drawing/2014/main" id="{00000000-0008-0000-0500-00006D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950" name="Text Box 15">
          <a:extLst>
            <a:ext uri="{FF2B5EF4-FFF2-40B4-BE49-F238E27FC236}">
              <a16:creationId xmlns="" xmlns:a16="http://schemas.microsoft.com/office/drawing/2014/main" id="{00000000-0008-0000-0500-00006E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8496"/>
    <xdr:sp macro="" textlink="">
      <xdr:nvSpPr>
        <xdr:cNvPr id="3951" name="Text Box 15">
          <a:extLst>
            <a:ext uri="{FF2B5EF4-FFF2-40B4-BE49-F238E27FC236}">
              <a16:creationId xmlns="" xmlns:a16="http://schemas.microsoft.com/office/drawing/2014/main" id="{00000000-0008-0000-0500-00006F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952" name="Text Box 15">
          <a:extLst>
            <a:ext uri="{FF2B5EF4-FFF2-40B4-BE49-F238E27FC236}">
              <a16:creationId xmlns="" xmlns:a16="http://schemas.microsoft.com/office/drawing/2014/main" id="{00000000-0008-0000-0500-000070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331"/>
    <xdr:sp macro="" textlink="">
      <xdr:nvSpPr>
        <xdr:cNvPr id="3953" name="Text Box 15">
          <a:extLst>
            <a:ext uri="{FF2B5EF4-FFF2-40B4-BE49-F238E27FC236}">
              <a16:creationId xmlns="" xmlns:a16="http://schemas.microsoft.com/office/drawing/2014/main" id="{00000000-0008-0000-0500-000071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8496"/>
    <xdr:sp macro="" textlink="">
      <xdr:nvSpPr>
        <xdr:cNvPr id="3954" name="Text Box 15">
          <a:extLst>
            <a:ext uri="{FF2B5EF4-FFF2-40B4-BE49-F238E27FC236}">
              <a16:creationId xmlns="" xmlns:a16="http://schemas.microsoft.com/office/drawing/2014/main" id="{00000000-0008-0000-0500-000072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955" name="Text Box 15">
          <a:extLst>
            <a:ext uri="{FF2B5EF4-FFF2-40B4-BE49-F238E27FC236}">
              <a16:creationId xmlns="" xmlns:a16="http://schemas.microsoft.com/office/drawing/2014/main" id="{00000000-0008-0000-0500-00007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331"/>
    <xdr:sp macro="" textlink="">
      <xdr:nvSpPr>
        <xdr:cNvPr id="3956" name="Text Box 15">
          <a:extLst>
            <a:ext uri="{FF2B5EF4-FFF2-40B4-BE49-F238E27FC236}">
              <a16:creationId xmlns="" xmlns:a16="http://schemas.microsoft.com/office/drawing/2014/main" id="{00000000-0008-0000-0500-000074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56743"/>
    <xdr:sp macro="" textlink="">
      <xdr:nvSpPr>
        <xdr:cNvPr id="3957" name="Text Box 15">
          <a:extLst>
            <a:ext uri="{FF2B5EF4-FFF2-40B4-BE49-F238E27FC236}">
              <a16:creationId xmlns="" xmlns:a16="http://schemas.microsoft.com/office/drawing/2014/main" id="{00000000-0008-0000-0500-000075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958" name="Text Box 15">
          <a:extLst>
            <a:ext uri="{FF2B5EF4-FFF2-40B4-BE49-F238E27FC236}">
              <a16:creationId xmlns="" xmlns:a16="http://schemas.microsoft.com/office/drawing/2014/main" id="{00000000-0008-0000-0500-00007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331"/>
    <xdr:sp macro="" textlink="">
      <xdr:nvSpPr>
        <xdr:cNvPr id="3959" name="Text Box 15">
          <a:extLst>
            <a:ext uri="{FF2B5EF4-FFF2-40B4-BE49-F238E27FC236}">
              <a16:creationId xmlns="" xmlns:a16="http://schemas.microsoft.com/office/drawing/2014/main" id="{00000000-0008-0000-0500-000077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960" name="Text Box 15">
          <a:extLst>
            <a:ext uri="{FF2B5EF4-FFF2-40B4-BE49-F238E27FC236}">
              <a16:creationId xmlns="" xmlns:a16="http://schemas.microsoft.com/office/drawing/2014/main" id="{00000000-0008-0000-0500-000078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961" name="Text Box 15">
          <a:extLst>
            <a:ext uri="{FF2B5EF4-FFF2-40B4-BE49-F238E27FC236}">
              <a16:creationId xmlns="" xmlns:a16="http://schemas.microsoft.com/office/drawing/2014/main" id="{00000000-0008-0000-0500-00007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962" name="Text Box 15">
          <a:extLst>
            <a:ext uri="{FF2B5EF4-FFF2-40B4-BE49-F238E27FC236}">
              <a16:creationId xmlns="" xmlns:a16="http://schemas.microsoft.com/office/drawing/2014/main" id="{00000000-0008-0000-0500-00007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963" name="Text Box 15">
          <a:extLst>
            <a:ext uri="{FF2B5EF4-FFF2-40B4-BE49-F238E27FC236}">
              <a16:creationId xmlns="" xmlns:a16="http://schemas.microsoft.com/office/drawing/2014/main" id="{00000000-0008-0000-0500-00007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27</xdr:row>
      <xdr:rowOff>504825</xdr:rowOff>
    </xdr:from>
    <xdr:ext cx="95250" cy="448496"/>
    <xdr:sp macro="" textlink="">
      <xdr:nvSpPr>
        <xdr:cNvPr id="3964" name="Text Box 15">
          <a:extLst>
            <a:ext uri="{FF2B5EF4-FFF2-40B4-BE49-F238E27FC236}">
              <a16:creationId xmlns="" xmlns:a16="http://schemas.microsoft.com/office/drawing/2014/main" id="{00000000-0008-0000-0500-00007C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27</xdr:row>
      <xdr:rowOff>504825</xdr:rowOff>
    </xdr:from>
    <xdr:ext cx="95250" cy="213632"/>
    <xdr:sp macro="" textlink="">
      <xdr:nvSpPr>
        <xdr:cNvPr id="3965" name="Text Box 15">
          <a:extLst>
            <a:ext uri="{FF2B5EF4-FFF2-40B4-BE49-F238E27FC236}">
              <a16:creationId xmlns="" xmlns:a16="http://schemas.microsoft.com/office/drawing/2014/main" id="{00000000-0008-0000-0500-00007D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27</xdr:row>
      <xdr:rowOff>504825</xdr:rowOff>
    </xdr:from>
    <xdr:ext cx="95250" cy="444331"/>
    <xdr:sp macro="" textlink="">
      <xdr:nvSpPr>
        <xdr:cNvPr id="3966" name="Text Box 15">
          <a:extLst>
            <a:ext uri="{FF2B5EF4-FFF2-40B4-BE49-F238E27FC236}">
              <a16:creationId xmlns="" xmlns:a16="http://schemas.microsoft.com/office/drawing/2014/main" id="{00000000-0008-0000-0500-00007E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27</xdr:row>
      <xdr:rowOff>504825</xdr:rowOff>
    </xdr:from>
    <xdr:ext cx="95250" cy="448496"/>
    <xdr:sp macro="" textlink="">
      <xdr:nvSpPr>
        <xdr:cNvPr id="3967" name="Text Box 15">
          <a:extLst>
            <a:ext uri="{FF2B5EF4-FFF2-40B4-BE49-F238E27FC236}">
              <a16:creationId xmlns="" xmlns:a16="http://schemas.microsoft.com/office/drawing/2014/main" id="{00000000-0008-0000-0500-00007F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27</xdr:row>
      <xdr:rowOff>504825</xdr:rowOff>
    </xdr:from>
    <xdr:ext cx="95250" cy="213632"/>
    <xdr:sp macro="" textlink="">
      <xdr:nvSpPr>
        <xdr:cNvPr id="3968" name="Text Box 15">
          <a:extLst>
            <a:ext uri="{FF2B5EF4-FFF2-40B4-BE49-F238E27FC236}">
              <a16:creationId xmlns="" xmlns:a16="http://schemas.microsoft.com/office/drawing/2014/main" id="{00000000-0008-0000-0500-000080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27</xdr:row>
      <xdr:rowOff>504825</xdr:rowOff>
    </xdr:from>
    <xdr:ext cx="95250" cy="444331"/>
    <xdr:sp macro="" textlink="">
      <xdr:nvSpPr>
        <xdr:cNvPr id="3969" name="Text Box 15">
          <a:extLst>
            <a:ext uri="{FF2B5EF4-FFF2-40B4-BE49-F238E27FC236}">
              <a16:creationId xmlns="" xmlns:a16="http://schemas.microsoft.com/office/drawing/2014/main" id="{00000000-0008-0000-0500-000081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27</xdr:row>
      <xdr:rowOff>504825</xdr:rowOff>
    </xdr:from>
    <xdr:ext cx="95250" cy="456743"/>
    <xdr:sp macro="" textlink="">
      <xdr:nvSpPr>
        <xdr:cNvPr id="3970" name="Text Box 15">
          <a:extLst>
            <a:ext uri="{FF2B5EF4-FFF2-40B4-BE49-F238E27FC236}">
              <a16:creationId xmlns="" xmlns:a16="http://schemas.microsoft.com/office/drawing/2014/main" id="{00000000-0008-0000-0500-0000820F0000}"/>
            </a:ext>
          </a:extLst>
        </xdr:cNvPr>
        <xdr:cNvSpPr txBox="1">
          <a:spLocks noChangeArrowheads="1"/>
        </xdr:cNvSpPr>
      </xdr:nvSpPr>
      <xdr:spPr bwMode="auto">
        <a:xfrm>
          <a:off x="4972050" y="1219517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27</xdr:row>
      <xdr:rowOff>504825</xdr:rowOff>
    </xdr:from>
    <xdr:ext cx="95250" cy="213632"/>
    <xdr:sp macro="" textlink="">
      <xdr:nvSpPr>
        <xdr:cNvPr id="3971" name="Text Box 15">
          <a:extLst>
            <a:ext uri="{FF2B5EF4-FFF2-40B4-BE49-F238E27FC236}">
              <a16:creationId xmlns="" xmlns:a16="http://schemas.microsoft.com/office/drawing/2014/main" id="{00000000-0008-0000-0500-000083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27</xdr:row>
      <xdr:rowOff>504825</xdr:rowOff>
    </xdr:from>
    <xdr:ext cx="95250" cy="444331"/>
    <xdr:sp macro="" textlink="">
      <xdr:nvSpPr>
        <xdr:cNvPr id="3972" name="Text Box 15">
          <a:extLst>
            <a:ext uri="{FF2B5EF4-FFF2-40B4-BE49-F238E27FC236}">
              <a16:creationId xmlns="" xmlns:a16="http://schemas.microsoft.com/office/drawing/2014/main" id="{00000000-0008-0000-0500-000084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27</xdr:row>
      <xdr:rowOff>504825</xdr:rowOff>
    </xdr:from>
    <xdr:ext cx="95250" cy="213632"/>
    <xdr:sp macro="" textlink="">
      <xdr:nvSpPr>
        <xdr:cNvPr id="3973" name="Text Box 15">
          <a:extLst>
            <a:ext uri="{FF2B5EF4-FFF2-40B4-BE49-F238E27FC236}">
              <a16:creationId xmlns="" xmlns:a16="http://schemas.microsoft.com/office/drawing/2014/main" id="{00000000-0008-0000-0500-000085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27</xdr:row>
      <xdr:rowOff>504825</xdr:rowOff>
    </xdr:from>
    <xdr:ext cx="95250" cy="213632"/>
    <xdr:sp macro="" textlink="">
      <xdr:nvSpPr>
        <xdr:cNvPr id="3974" name="Text Box 15">
          <a:extLst>
            <a:ext uri="{FF2B5EF4-FFF2-40B4-BE49-F238E27FC236}">
              <a16:creationId xmlns="" xmlns:a16="http://schemas.microsoft.com/office/drawing/2014/main" id="{00000000-0008-0000-0500-00008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27</xdr:row>
      <xdr:rowOff>504825</xdr:rowOff>
    </xdr:from>
    <xdr:ext cx="95250" cy="213632"/>
    <xdr:sp macro="" textlink="">
      <xdr:nvSpPr>
        <xdr:cNvPr id="3975" name="Text Box 15">
          <a:extLst>
            <a:ext uri="{FF2B5EF4-FFF2-40B4-BE49-F238E27FC236}">
              <a16:creationId xmlns="" xmlns:a16="http://schemas.microsoft.com/office/drawing/2014/main" id="{00000000-0008-0000-0500-000087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27</xdr:row>
      <xdr:rowOff>504825</xdr:rowOff>
    </xdr:from>
    <xdr:ext cx="95250" cy="213632"/>
    <xdr:sp macro="" textlink="">
      <xdr:nvSpPr>
        <xdr:cNvPr id="3976" name="Text Box 15">
          <a:extLst>
            <a:ext uri="{FF2B5EF4-FFF2-40B4-BE49-F238E27FC236}">
              <a16:creationId xmlns="" xmlns:a16="http://schemas.microsoft.com/office/drawing/2014/main" id="{00000000-0008-0000-0500-00008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977" name="Text Box 15">
          <a:extLst>
            <a:ext uri="{FF2B5EF4-FFF2-40B4-BE49-F238E27FC236}">
              <a16:creationId xmlns="" xmlns:a16="http://schemas.microsoft.com/office/drawing/2014/main" id="{00000000-0008-0000-0500-000089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978" name="Text Box 15">
          <a:extLst>
            <a:ext uri="{FF2B5EF4-FFF2-40B4-BE49-F238E27FC236}">
              <a16:creationId xmlns="" xmlns:a16="http://schemas.microsoft.com/office/drawing/2014/main" id="{00000000-0008-0000-0500-00008A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979" name="Text Box 15">
          <a:extLst>
            <a:ext uri="{FF2B5EF4-FFF2-40B4-BE49-F238E27FC236}">
              <a16:creationId xmlns="" xmlns:a16="http://schemas.microsoft.com/office/drawing/2014/main" id="{00000000-0008-0000-0500-00008B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980" name="Text Box 15">
          <a:extLst>
            <a:ext uri="{FF2B5EF4-FFF2-40B4-BE49-F238E27FC236}">
              <a16:creationId xmlns="" xmlns:a16="http://schemas.microsoft.com/office/drawing/2014/main" id="{00000000-0008-0000-0500-00008C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981" name="Text Box 15">
          <a:extLst>
            <a:ext uri="{FF2B5EF4-FFF2-40B4-BE49-F238E27FC236}">
              <a16:creationId xmlns="" xmlns:a16="http://schemas.microsoft.com/office/drawing/2014/main" id="{00000000-0008-0000-0500-00008D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982" name="Text Box 15">
          <a:extLst>
            <a:ext uri="{FF2B5EF4-FFF2-40B4-BE49-F238E27FC236}">
              <a16:creationId xmlns="" xmlns:a16="http://schemas.microsoft.com/office/drawing/2014/main" id="{00000000-0008-0000-0500-00008E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983" name="Text Box 15">
          <a:extLst>
            <a:ext uri="{FF2B5EF4-FFF2-40B4-BE49-F238E27FC236}">
              <a16:creationId xmlns="" xmlns:a16="http://schemas.microsoft.com/office/drawing/2014/main" id="{00000000-0008-0000-0500-00008F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8496"/>
    <xdr:sp macro="" textlink="">
      <xdr:nvSpPr>
        <xdr:cNvPr id="3984" name="Text Box 15">
          <a:extLst>
            <a:ext uri="{FF2B5EF4-FFF2-40B4-BE49-F238E27FC236}">
              <a16:creationId xmlns="" xmlns:a16="http://schemas.microsoft.com/office/drawing/2014/main" id="{00000000-0008-0000-0500-000090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985" name="Text Box 15">
          <a:extLst>
            <a:ext uri="{FF2B5EF4-FFF2-40B4-BE49-F238E27FC236}">
              <a16:creationId xmlns="" xmlns:a16="http://schemas.microsoft.com/office/drawing/2014/main" id="{00000000-0008-0000-0500-000091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4331"/>
    <xdr:sp macro="" textlink="">
      <xdr:nvSpPr>
        <xdr:cNvPr id="3986" name="Text Box 15">
          <a:extLst>
            <a:ext uri="{FF2B5EF4-FFF2-40B4-BE49-F238E27FC236}">
              <a16:creationId xmlns="" xmlns:a16="http://schemas.microsoft.com/office/drawing/2014/main" id="{00000000-0008-0000-0500-000092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8496"/>
    <xdr:sp macro="" textlink="">
      <xdr:nvSpPr>
        <xdr:cNvPr id="3987" name="Text Box 15">
          <a:extLst>
            <a:ext uri="{FF2B5EF4-FFF2-40B4-BE49-F238E27FC236}">
              <a16:creationId xmlns="" xmlns:a16="http://schemas.microsoft.com/office/drawing/2014/main" id="{00000000-0008-0000-0500-000093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988" name="Text Box 15">
          <a:extLst>
            <a:ext uri="{FF2B5EF4-FFF2-40B4-BE49-F238E27FC236}">
              <a16:creationId xmlns="" xmlns:a16="http://schemas.microsoft.com/office/drawing/2014/main" id="{00000000-0008-0000-0500-000094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4331"/>
    <xdr:sp macro="" textlink="">
      <xdr:nvSpPr>
        <xdr:cNvPr id="3989" name="Text Box 15">
          <a:extLst>
            <a:ext uri="{FF2B5EF4-FFF2-40B4-BE49-F238E27FC236}">
              <a16:creationId xmlns="" xmlns:a16="http://schemas.microsoft.com/office/drawing/2014/main" id="{00000000-0008-0000-0500-000095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56743"/>
    <xdr:sp macro="" textlink="">
      <xdr:nvSpPr>
        <xdr:cNvPr id="3990" name="Text Box 15">
          <a:extLst>
            <a:ext uri="{FF2B5EF4-FFF2-40B4-BE49-F238E27FC236}">
              <a16:creationId xmlns="" xmlns:a16="http://schemas.microsoft.com/office/drawing/2014/main" id="{00000000-0008-0000-0500-000096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991" name="Text Box 15">
          <a:extLst>
            <a:ext uri="{FF2B5EF4-FFF2-40B4-BE49-F238E27FC236}">
              <a16:creationId xmlns="" xmlns:a16="http://schemas.microsoft.com/office/drawing/2014/main" id="{00000000-0008-0000-0500-000097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4331"/>
    <xdr:sp macro="" textlink="">
      <xdr:nvSpPr>
        <xdr:cNvPr id="3992" name="Text Box 15">
          <a:extLst>
            <a:ext uri="{FF2B5EF4-FFF2-40B4-BE49-F238E27FC236}">
              <a16:creationId xmlns="" xmlns:a16="http://schemas.microsoft.com/office/drawing/2014/main" id="{00000000-0008-0000-0500-000098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993" name="Text Box 15">
          <a:extLst>
            <a:ext uri="{FF2B5EF4-FFF2-40B4-BE49-F238E27FC236}">
              <a16:creationId xmlns="" xmlns:a16="http://schemas.microsoft.com/office/drawing/2014/main" id="{00000000-0008-0000-0500-00009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994" name="Text Box 15">
          <a:extLst>
            <a:ext uri="{FF2B5EF4-FFF2-40B4-BE49-F238E27FC236}">
              <a16:creationId xmlns="" xmlns:a16="http://schemas.microsoft.com/office/drawing/2014/main" id="{00000000-0008-0000-0500-00009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995" name="Text Box 15">
          <a:extLst>
            <a:ext uri="{FF2B5EF4-FFF2-40B4-BE49-F238E27FC236}">
              <a16:creationId xmlns="" xmlns:a16="http://schemas.microsoft.com/office/drawing/2014/main" id="{00000000-0008-0000-0500-00009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996" name="Text Box 15">
          <a:extLst>
            <a:ext uri="{FF2B5EF4-FFF2-40B4-BE49-F238E27FC236}">
              <a16:creationId xmlns="" xmlns:a16="http://schemas.microsoft.com/office/drawing/2014/main" id="{00000000-0008-0000-0500-00009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29</xdr:row>
      <xdr:rowOff>504825</xdr:rowOff>
    </xdr:from>
    <xdr:ext cx="95250" cy="448496"/>
    <xdr:sp macro="" textlink="">
      <xdr:nvSpPr>
        <xdr:cNvPr id="3997" name="Text Box 15">
          <a:extLst>
            <a:ext uri="{FF2B5EF4-FFF2-40B4-BE49-F238E27FC236}">
              <a16:creationId xmlns="" xmlns:a16="http://schemas.microsoft.com/office/drawing/2014/main" id="{00000000-0008-0000-0500-00009D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29</xdr:row>
      <xdr:rowOff>504825</xdr:rowOff>
    </xdr:from>
    <xdr:ext cx="95250" cy="213632"/>
    <xdr:sp macro="" textlink="">
      <xdr:nvSpPr>
        <xdr:cNvPr id="3998" name="Text Box 15">
          <a:extLst>
            <a:ext uri="{FF2B5EF4-FFF2-40B4-BE49-F238E27FC236}">
              <a16:creationId xmlns="" xmlns:a16="http://schemas.microsoft.com/office/drawing/2014/main" id="{00000000-0008-0000-0500-00009E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29</xdr:row>
      <xdr:rowOff>504825</xdr:rowOff>
    </xdr:from>
    <xdr:ext cx="95250" cy="444331"/>
    <xdr:sp macro="" textlink="">
      <xdr:nvSpPr>
        <xdr:cNvPr id="3999" name="Text Box 15">
          <a:extLst>
            <a:ext uri="{FF2B5EF4-FFF2-40B4-BE49-F238E27FC236}">
              <a16:creationId xmlns="" xmlns:a16="http://schemas.microsoft.com/office/drawing/2014/main" id="{00000000-0008-0000-0500-00009F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29</xdr:row>
      <xdr:rowOff>504825</xdr:rowOff>
    </xdr:from>
    <xdr:ext cx="95250" cy="448496"/>
    <xdr:sp macro="" textlink="">
      <xdr:nvSpPr>
        <xdr:cNvPr id="4000" name="Text Box 15">
          <a:extLst>
            <a:ext uri="{FF2B5EF4-FFF2-40B4-BE49-F238E27FC236}">
              <a16:creationId xmlns="" xmlns:a16="http://schemas.microsoft.com/office/drawing/2014/main" id="{00000000-0008-0000-0500-0000A0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29</xdr:row>
      <xdr:rowOff>504825</xdr:rowOff>
    </xdr:from>
    <xdr:ext cx="95250" cy="213632"/>
    <xdr:sp macro="" textlink="">
      <xdr:nvSpPr>
        <xdr:cNvPr id="4001" name="Text Box 15">
          <a:extLst>
            <a:ext uri="{FF2B5EF4-FFF2-40B4-BE49-F238E27FC236}">
              <a16:creationId xmlns="" xmlns:a16="http://schemas.microsoft.com/office/drawing/2014/main" id="{00000000-0008-0000-0500-0000A1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29</xdr:row>
      <xdr:rowOff>504825</xdr:rowOff>
    </xdr:from>
    <xdr:ext cx="95250" cy="444331"/>
    <xdr:sp macro="" textlink="">
      <xdr:nvSpPr>
        <xdr:cNvPr id="4002" name="Text Box 15">
          <a:extLst>
            <a:ext uri="{FF2B5EF4-FFF2-40B4-BE49-F238E27FC236}">
              <a16:creationId xmlns="" xmlns:a16="http://schemas.microsoft.com/office/drawing/2014/main" id="{00000000-0008-0000-0500-0000A2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29</xdr:row>
      <xdr:rowOff>504825</xdr:rowOff>
    </xdr:from>
    <xdr:ext cx="95250" cy="456743"/>
    <xdr:sp macro="" textlink="">
      <xdr:nvSpPr>
        <xdr:cNvPr id="4003" name="Text Box 15">
          <a:extLst>
            <a:ext uri="{FF2B5EF4-FFF2-40B4-BE49-F238E27FC236}">
              <a16:creationId xmlns="" xmlns:a16="http://schemas.microsoft.com/office/drawing/2014/main" id="{00000000-0008-0000-0500-0000A30F0000}"/>
            </a:ext>
          </a:extLst>
        </xdr:cNvPr>
        <xdr:cNvSpPr txBox="1">
          <a:spLocks noChangeArrowheads="1"/>
        </xdr:cNvSpPr>
      </xdr:nvSpPr>
      <xdr:spPr bwMode="auto">
        <a:xfrm>
          <a:off x="4972050" y="1219517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29</xdr:row>
      <xdr:rowOff>504825</xdr:rowOff>
    </xdr:from>
    <xdr:ext cx="95250" cy="213632"/>
    <xdr:sp macro="" textlink="">
      <xdr:nvSpPr>
        <xdr:cNvPr id="4004" name="Text Box 15">
          <a:extLst>
            <a:ext uri="{FF2B5EF4-FFF2-40B4-BE49-F238E27FC236}">
              <a16:creationId xmlns="" xmlns:a16="http://schemas.microsoft.com/office/drawing/2014/main" id="{00000000-0008-0000-0500-0000A4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29</xdr:row>
      <xdr:rowOff>504825</xdr:rowOff>
    </xdr:from>
    <xdr:ext cx="95250" cy="444331"/>
    <xdr:sp macro="" textlink="">
      <xdr:nvSpPr>
        <xdr:cNvPr id="4005" name="Text Box 15">
          <a:extLst>
            <a:ext uri="{FF2B5EF4-FFF2-40B4-BE49-F238E27FC236}">
              <a16:creationId xmlns="" xmlns:a16="http://schemas.microsoft.com/office/drawing/2014/main" id="{00000000-0008-0000-0500-0000A5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29</xdr:row>
      <xdr:rowOff>504825</xdr:rowOff>
    </xdr:from>
    <xdr:ext cx="95250" cy="213632"/>
    <xdr:sp macro="" textlink="">
      <xdr:nvSpPr>
        <xdr:cNvPr id="4006" name="Text Box 15">
          <a:extLst>
            <a:ext uri="{FF2B5EF4-FFF2-40B4-BE49-F238E27FC236}">
              <a16:creationId xmlns="" xmlns:a16="http://schemas.microsoft.com/office/drawing/2014/main" id="{00000000-0008-0000-0500-0000A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29</xdr:row>
      <xdr:rowOff>504825</xdr:rowOff>
    </xdr:from>
    <xdr:ext cx="95250" cy="213632"/>
    <xdr:sp macro="" textlink="">
      <xdr:nvSpPr>
        <xdr:cNvPr id="4007" name="Text Box 15">
          <a:extLst>
            <a:ext uri="{FF2B5EF4-FFF2-40B4-BE49-F238E27FC236}">
              <a16:creationId xmlns="" xmlns:a16="http://schemas.microsoft.com/office/drawing/2014/main" id="{00000000-0008-0000-0500-0000A7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29</xdr:row>
      <xdr:rowOff>504825</xdr:rowOff>
    </xdr:from>
    <xdr:ext cx="95250" cy="213632"/>
    <xdr:sp macro="" textlink="">
      <xdr:nvSpPr>
        <xdr:cNvPr id="4008" name="Text Box 15">
          <a:extLst>
            <a:ext uri="{FF2B5EF4-FFF2-40B4-BE49-F238E27FC236}">
              <a16:creationId xmlns="" xmlns:a16="http://schemas.microsoft.com/office/drawing/2014/main" id="{00000000-0008-0000-0500-0000A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29</xdr:row>
      <xdr:rowOff>504825</xdr:rowOff>
    </xdr:from>
    <xdr:ext cx="95250" cy="213632"/>
    <xdr:sp macro="" textlink="">
      <xdr:nvSpPr>
        <xdr:cNvPr id="4009" name="Text Box 15">
          <a:extLst>
            <a:ext uri="{FF2B5EF4-FFF2-40B4-BE49-F238E27FC236}">
              <a16:creationId xmlns="" xmlns:a16="http://schemas.microsoft.com/office/drawing/2014/main" id="{00000000-0008-0000-0500-0000A9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4010" name="Text Box 15">
          <a:extLst>
            <a:ext uri="{FF2B5EF4-FFF2-40B4-BE49-F238E27FC236}">
              <a16:creationId xmlns="" xmlns:a16="http://schemas.microsoft.com/office/drawing/2014/main" id="{00000000-0008-0000-0500-0000AA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4011" name="Text Box 15">
          <a:extLst>
            <a:ext uri="{FF2B5EF4-FFF2-40B4-BE49-F238E27FC236}">
              <a16:creationId xmlns="" xmlns:a16="http://schemas.microsoft.com/office/drawing/2014/main" id="{00000000-0008-0000-0500-0000AB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4012" name="Text Box 15">
          <a:extLst>
            <a:ext uri="{FF2B5EF4-FFF2-40B4-BE49-F238E27FC236}">
              <a16:creationId xmlns="" xmlns:a16="http://schemas.microsoft.com/office/drawing/2014/main" id="{00000000-0008-0000-0500-0000AC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4013" name="Text Box 15">
          <a:extLst>
            <a:ext uri="{FF2B5EF4-FFF2-40B4-BE49-F238E27FC236}">
              <a16:creationId xmlns="" xmlns:a16="http://schemas.microsoft.com/office/drawing/2014/main" id="{00000000-0008-0000-0500-0000AD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4014" name="Text Box 15">
          <a:extLst>
            <a:ext uri="{FF2B5EF4-FFF2-40B4-BE49-F238E27FC236}">
              <a16:creationId xmlns="" xmlns:a16="http://schemas.microsoft.com/office/drawing/2014/main" id="{00000000-0008-0000-0500-0000AE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4015" name="Text Box 15">
          <a:extLst>
            <a:ext uri="{FF2B5EF4-FFF2-40B4-BE49-F238E27FC236}">
              <a16:creationId xmlns="" xmlns:a16="http://schemas.microsoft.com/office/drawing/2014/main" id="{00000000-0008-0000-0500-0000AF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4016" name="Text Box 15">
          <a:extLst>
            <a:ext uri="{FF2B5EF4-FFF2-40B4-BE49-F238E27FC236}">
              <a16:creationId xmlns="" xmlns:a16="http://schemas.microsoft.com/office/drawing/2014/main" id="{00000000-0008-0000-0500-0000B0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4017" name="Text Box 15">
          <a:extLst>
            <a:ext uri="{FF2B5EF4-FFF2-40B4-BE49-F238E27FC236}">
              <a16:creationId xmlns="" xmlns:a16="http://schemas.microsoft.com/office/drawing/2014/main" id="{00000000-0008-0000-0500-0000B1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4018" name="Text Box 15">
          <a:extLst>
            <a:ext uri="{FF2B5EF4-FFF2-40B4-BE49-F238E27FC236}">
              <a16:creationId xmlns="" xmlns:a16="http://schemas.microsoft.com/office/drawing/2014/main" id="{00000000-0008-0000-0500-0000B2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4019" name="Text Box 15">
          <a:extLst>
            <a:ext uri="{FF2B5EF4-FFF2-40B4-BE49-F238E27FC236}">
              <a16:creationId xmlns="" xmlns:a16="http://schemas.microsoft.com/office/drawing/2014/main" id="{00000000-0008-0000-0500-0000B3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4020" name="Text Box 15">
          <a:extLst>
            <a:ext uri="{FF2B5EF4-FFF2-40B4-BE49-F238E27FC236}">
              <a16:creationId xmlns="" xmlns:a16="http://schemas.microsoft.com/office/drawing/2014/main" id="{00000000-0008-0000-0500-0000B4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4021" name="Text Box 15">
          <a:extLst>
            <a:ext uri="{FF2B5EF4-FFF2-40B4-BE49-F238E27FC236}">
              <a16:creationId xmlns="" xmlns:a16="http://schemas.microsoft.com/office/drawing/2014/main" id="{00000000-0008-0000-0500-0000B5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4022" name="Text Box 15">
          <a:extLst>
            <a:ext uri="{FF2B5EF4-FFF2-40B4-BE49-F238E27FC236}">
              <a16:creationId xmlns="" xmlns:a16="http://schemas.microsoft.com/office/drawing/2014/main" id="{00000000-0008-0000-0500-0000B6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4023" name="Text Box 15">
          <a:extLst>
            <a:ext uri="{FF2B5EF4-FFF2-40B4-BE49-F238E27FC236}">
              <a16:creationId xmlns="" xmlns:a16="http://schemas.microsoft.com/office/drawing/2014/main" id="{00000000-0008-0000-0500-0000B7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8496"/>
    <xdr:sp macro="" textlink="">
      <xdr:nvSpPr>
        <xdr:cNvPr id="4024" name="Text Box 15">
          <a:extLst>
            <a:ext uri="{FF2B5EF4-FFF2-40B4-BE49-F238E27FC236}">
              <a16:creationId xmlns="" xmlns:a16="http://schemas.microsoft.com/office/drawing/2014/main" id="{00000000-0008-0000-0500-0000B80F0000}"/>
            </a:ext>
          </a:extLst>
        </xdr:cNvPr>
        <xdr:cNvSpPr txBox="1">
          <a:spLocks noChangeArrowheads="1"/>
        </xdr:cNvSpPr>
      </xdr:nvSpPr>
      <xdr:spPr bwMode="auto">
        <a:xfrm>
          <a:off x="4972050" y="15567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025" name="Text Box 15">
          <a:extLst>
            <a:ext uri="{FF2B5EF4-FFF2-40B4-BE49-F238E27FC236}">
              <a16:creationId xmlns="" xmlns:a16="http://schemas.microsoft.com/office/drawing/2014/main" id="{00000000-0008-0000-0500-0000B9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4331"/>
    <xdr:sp macro="" textlink="">
      <xdr:nvSpPr>
        <xdr:cNvPr id="4026" name="Text Box 15">
          <a:extLst>
            <a:ext uri="{FF2B5EF4-FFF2-40B4-BE49-F238E27FC236}">
              <a16:creationId xmlns="" xmlns:a16="http://schemas.microsoft.com/office/drawing/2014/main" id="{00000000-0008-0000-0500-0000BA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56743"/>
    <xdr:sp macro="" textlink="">
      <xdr:nvSpPr>
        <xdr:cNvPr id="4027" name="Text Box 15">
          <a:extLst>
            <a:ext uri="{FF2B5EF4-FFF2-40B4-BE49-F238E27FC236}">
              <a16:creationId xmlns="" xmlns:a16="http://schemas.microsoft.com/office/drawing/2014/main" id="{00000000-0008-0000-0500-0000BB0F0000}"/>
            </a:ext>
          </a:extLst>
        </xdr:cNvPr>
        <xdr:cNvSpPr txBox="1">
          <a:spLocks noChangeArrowheads="1"/>
        </xdr:cNvSpPr>
      </xdr:nvSpPr>
      <xdr:spPr bwMode="auto">
        <a:xfrm>
          <a:off x="4972050" y="15567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028" name="Text Box 15">
          <a:extLst>
            <a:ext uri="{FF2B5EF4-FFF2-40B4-BE49-F238E27FC236}">
              <a16:creationId xmlns="" xmlns:a16="http://schemas.microsoft.com/office/drawing/2014/main" id="{00000000-0008-0000-0500-0000BC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4331"/>
    <xdr:sp macro="" textlink="">
      <xdr:nvSpPr>
        <xdr:cNvPr id="4029" name="Text Box 15">
          <a:extLst>
            <a:ext uri="{FF2B5EF4-FFF2-40B4-BE49-F238E27FC236}">
              <a16:creationId xmlns="" xmlns:a16="http://schemas.microsoft.com/office/drawing/2014/main" id="{00000000-0008-0000-0500-0000BD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8496"/>
    <xdr:sp macro="" textlink="">
      <xdr:nvSpPr>
        <xdr:cNvPr id="4030" name="Text Box 15">
          <a:extLst>
            <a:ext uri="{FF2B5EF4-FFF2-40B4-BE49-F238E27FC236}">
              <a16:creationId xmlns="" xmlns:a16="http://schemas.microsoft.com/office/drawing/2014/main" id="{00000000-0008-0000-0500-0000BE0F0000}"/>
            </a:ext>
          </a:extLst>
        </xdr:cNvPr>
        <xdr:cNvSpPr txBox="1">
          <a:spLocks noChangeArrowheads="1"/>
        </xdr:cNvSpPr>
      </xdr:nvSpPr>
      <xdr:spPr bwMode="auto">
        <a:xfrm>
          <a:off x="4972050" y="15567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031" name="Text Box 15">
          <a:extLst>
            <a:ext uri="{FF2B5EF4-FFF2-40B4-BE49-F238E27FC236}">
              <a16:creationId xmlns="" xmlns:a16="http://schemas.microsoft.com/office/drawing/2014/main" id="{00000000-0008-0000-0500-0000BF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331"/>
    <xdr:sp macro="" textlink="">
      <xdr:nvSpPr>
        <xdr:cNvPr id="4032" name="Text Box 15">
          <a:extLst>
            <a:ext uri="{FF2B5EF4-FFF2-40B4-BE49-F238E27FC236}">
              <a16:creationId xmlns="" xmlns:a16="http://schemas.microsoft.com/office/drawing/2014/main" id="{00000000-0008-0000-0500-0000C0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56743"/>
    <xdr:sp macro="" textlink="">
      <xdr:nvSpPr>
        <xdr:cNvPr id="4033" name="Text Box 15">
          <a:extLst>
            <a:ext uri="{FF2B5EF4-FFF2-40B4-BE49-F238E27FC236}">
              <a16:creationId xmlns="" xmlns:a16="http://schemas.microsoft.com/office/drawing/2014/main" id="{00000000-0008-0000-0500-0000C10F0000}"/>
            </a:ext>
          </a:extLst>
        </xdr:cNvPr>
        <xdr:cNvSpPr txBox="1">
          <a:spLocks noChangeArrowheads="1"/>
        </xdr:cNvSpPr>
      </xdr:nvSpPr>
      <xdr:spPr bwMode="auto">
        <a:xfrm>
          <a:off x="4972050" y="15567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034" name="Text Box 15">
          <a:extLst>
            <a:ext uri="{FF2B5EF4-FFF2-40B4-BE49-F238E27FC236}">
              <a16:creationId xmlns="" xmlns:a16="http://schemas.microsoft.com/office/drawing/2014/main" id="{00000000-0008-0000-0500-0000C2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331"/>
    <xdr:sp macro="" textlink="">
      <xdr:nvSpPr>
        <xdr:cNvPr id="4035" name="Text Box 15">
          <a:extLst>
            <a:ext uri="{FF2B5EF4-FFF2-40B4-BE49-F238E27FC236}">
              <a16:creationId xmlns="" xmlns:a16="http://schemas.microsoft.com/office/drawing/2014/main" id="{00000000-0008-0000-0500-0000C3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036" name="Text Box 15">
          <a:extLst>
            <a:ext uri="{FF2B5EF4-FFF2-40B4-BE49-F238E27FC236}">
              <a16:creationId xmlns="" xmlns:a16="http://schemas.microsoft.com/office/drawing/2014/main" id="{00000000-0008-0000-0500-0000C40F0000}"/>
            </a:ext>
          </a:extLst>
        </xdr:cNvPr>
        <xdr:cNvSpPr txBox="1">
          <a:spLocks noChangeArrowheads="1"/>
        </xdr:cNvSpPr>
      </xdr:nvSpPr>
      <xdr:spPr bwMode="auto">
        <a:xfrm>
          <a:off x="4972050" y="16316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037" name="Text Box 15">
          <a:extLst>
            <a:ext uri="{FF2B5EF4-FFF2-40B4-BE49-F238E27FC236}">
              <a16:creationId xmlns="" xmlns:a16="http://schemas.microsoft.com/office/drawing/2014/main" id="{00000000-0008-0000-0500-0000C50F0000}"/>
            </a:ext>
          </a:extLst>
        </xdr:cNvPr>
        <xdr:cNvSpPr txBox="1">
          <a:spLocks noChangeArrowheads="1"/>
        </xdr:cNvSpPr>
      </xdr:nvSpPr>
      <xdr:spPr bwMode="auto">
        <a:xfrm>
          <a:off x="4972050" y="16316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61691"/>
    <xdr:sp macro="" textlink="">
      <xdr:nvSpPr>
        <xdr:cNvPr id="4038" name="Text Box 15">
          <a:extLst>
            <a:ext uri="{FF2B5EF4-FFF2-40B4-BE49-F238E27FC236}">
              <a16:creationId xmlns="" xmlns:a16="http://schemas.microsoft.com/office/drawing/2014/main" id="{00000000-0008-0000-0500-0000C60F0000}"/>
            </a:ext>
          </a:extLst>
        </xdr:cNvPr>
        <xdr:cNvSpPr txBox="1">
          <a:spLocks noChangeArrowheads="1"/>
        </xdr:cNvSpPr>
      </xdr:nvSpPr>
      <xdr:spPr bwMode="auto">
        <a:xfrm>
          <a:off x="4972050" y="178149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039" name="Text Box 15">
          <a:extLst>
            <a:ext uri="{FF2B5EF4-FFF2-40B4-BE49-F238E27FC236}">
              <a16:creationId xmlns="" xmlns:a16="http://schemas.microsoft.com/office/drawing/2014/main" id="{00000000-0008-0000-0500-0000C7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331"/>
    <xdr:sp macro="" textlink="">
      <xdr:nvSpPr>
        <xdr:cNvPr id="4040" name="Text Box 15">
          <a:extLst>
            <a:ext uri="{FF2B5EF4-FFF2-40B4-BE49-F238E27FC236}">
              <a16:creationId xmlns="" xmlns:a16="http://schemas.microsoft.com/office/drawing/2014/main" id="{00000000-0008-0000-0500-0000C8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8496"/>
    <xdr:sp macro="" textlink="">
      <xdr:nvSpPr>
        <xdr:cNvPr id="4041" name="Text Box 15">
          <a:extLst>
            <a:ext uri="{FF2B5EF4-FFF2-40B4-BE49-F238E27FC236}">
              <a16:creationId xmlns="" xmlns:a16="http://schemas.microsoft.com/office/drawing/2014/main" id="{00000000-0008-0000-0500-0000C90F0000}"/>
            </a:ext>
          </a:extLst>
        </xdr:cNvPr>
        <xdr:cNvSpPr txBox="1">
          <a:spLocks noChangeArrowheads="1"/>
        </xdr:cNvSpPr>
      </xdr:nvSpPr>
      <xdr:spPr bwMode="auto">
        <a:xfrm>
          <a:off x="4972050" y="17814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042" name="Text Box 15">
          <a:extLst>
            <a:ext uri="{FF2B5EF4-FFF2-40B4-BE49-F238E27FC236}">
              <a16:creationId xmlns="" xmlns:a16="http://schemas.microsoft.com/office/drawing/2014/main" id="{00000000-0008-0000-0500-0000CA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331"/>
    <xdr:sp macro="" textlink="">
      <xdr:nvSpPr>
        <xdr:cNvPr id="4043" name="Text Box 15">
          <a:extLst>
            <a:ext uri="{FF2B5EF4-FFF2-40B4-BE49-F238E27FC236}">
              <a16:creationId xmlns="" xmlns:a16="http://schemas.microsoft.com/office/drawing/2014/main" id="{00000000-0008-0000-0500-0000CB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56743"/>
    <xdr:sp macro="" textlink="">
      <xdr:nvSpPr>
        <xdr:cNvPr id="4044" name="Text Box 15">
          <a:extLst>
            <a:ext uri="{FF2B5EF4-FFF2-40B4-BE49-F238E27FC236}">
              <a16:creationId xmlns="" xmlns:a16="http://schemas.microsoft.com/office/drawing/2014/main" id="{00000000-0008-0000-0500-0000CC0F0000}"/>
            </a:ext>
          </a:extLst>
        </xdr:cNvPr>
        <xdr:cNvSpPr txBox="1">
          <a:spLocks noChangeArrowheads="1"/>
        </xdr:cNvSpPr>
      </xdr:nvSpPr>
      <xdr:spPr bwMode="auto">
        <a:xfrm>
          <a:off x="4972050" y="17814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045" name="Text Box 15">
          <a:extLst>
            <a:ext uri="{FF2B5EF4-FFF2-40B4-BE49-F238E27FC236}">
              <a16:creationId xmlns="" xmlns:a16="http://schemas.microsoft.com/office/drawing/2014/main" id="{00000000-0008-0000-0500-0000CD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331"/>
    <xdr:sp macro="" textlink="">
      <xdr:nvSpPr>
        <xdr:cNvPr id="4046" name="Text Box 15">
          <a:extLst>
            <a:ext uri="{FF2B5EF4-FFF2-40B4-BE49-F238E27FC236}">
              <a16:creationId xmlns="" xmlns:a16="http://schemas.microsoft.com/office/drawing/2014/main" id="{00000000-0008-0000-0500-0000CE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047" name="Text Box 15">
          <a:extLst>
            <a:ext uri="{FF2B5EF4-FFF2-40B4-BE49-F238E27FC236}">
              <a16:creationId xmlns="" xmlns:a16="http://schemas.microsoft.com/office/drawing/2014/main" id="{00000000-0008-0000-0500-0000CF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048" name="Text Box 15">
          <a:extLst>
            <a:ext uri="{FF2B5EF4-FFF2-40B4-BE49-F238E27FC236}">
              <a16:creationId xmlns="" xmlns:a16="http://schemas.microsoft.com/office/drawing/2014/main" id="{00000000-0008-0000-0500-0000D0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61691"/>
    <xdr:sp macro="" textlink="">
      <xdr:nvSpPr>
        <xdr:cNvPr id="4049" name="Text Box 15">
          <a:extLst>
            <a:ext uri="{FF2B5EF4-FFF2-40B4-BE49-F238E27FC236}">
              <a16:creationId xmlns="" xmlns:a16="http://schemas.microsoft.com/office/drawing/2014/main" id="{00000000-0008-0000-0500-0000D10F0000}"/>
            </a:ext>
          </a:extLst>
        </xdr:cNvPr>
        <xdr:cNvSpPr txBox="1">
          <a:spLocks noChangeArrowheads="1"/>
        </xdr:cNvSpPr>
      </xdr:nvSpPr>
      <xdr:spPr bwMode="auto">
        <a:xfrm>
          <a:off x="4972050" y="178149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213632"/>
    <xdr:sp macro="" textlink="">
      <xdr:nvSpPr>
        <xdr:cNvPr id="4050" name="Text Box 15">
          <a:extLst>
            <a:ext uri="{FF2B5EF4-FFF2-40B4-BE49-F238E27FC236}">
              <a16:creationId xmlns="" xmlns:a16="http://schemas.microsoft.com/office/drawing/2014/main" id="{00000000-0008-0000-0500-0000D2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4331"/>
    <xdr:sp macro="" textlink="">
      <xdr:nvSpPr>
        <xdr:cNvPr id="4051" name="Text Box 15">
          <a:extLst>
            <a:ext uri="{FF2B5EF4-FFF2-40B4-BE49-F238E27FC236}">
              <a16:creationId xmlns="" xmlns:a16="http://schemas.microsoft.com/office/drawing/2014/main" id="{00000000-0008-0000-0500-0000D3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8496"/>
    <xdr:sp macro="" textlink="">
      <xdr:nvSpPr>
        <xdr:cNvPr id="4052" name="Text Box 15">
          <a:extLst>
            <a:ext uri="{FF2B5EF4-FFF2-40B4-BE49-F238E27FC236}">
              <a16:creationId xmlns="" xmlns:a16="http://schemas.microsoft.com/office/drawing/2014/main" id="{00000000-0008-0000-0500-0000D40F0000}"/>
            </a:ext>
          </a:extLst>
        </xdr:cNvPr>
        <xdr:cNvSpPr txBox="1">
          <a:spLocks noChangeArrowheads="1"/>
        </xdr:cNvSpPr>
      </xdr:nvSpPr>
      <xdr:spPr bwMode="auto">
        <a:xfrm>
          <a:off x="4972050" y="17814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213632"/>
    <xdr:sp macro="" textlink="">
      <xdr:nvSpPr>
        <xdr:cNvPr id="4053" name="Text Box 15">
          <a:extLst>
            <a:ext uri="{FF2B5EF4-FFF2-40B4-BE49-F238E27FC236}">
              <a16:creationId xmlns="" xmlns:a16="http://schemas.microsoft.com/office/drawing/2014/main" id="{00000000-0008-0000-0500-0000D5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4331"/>
    <xdr:sp macro="" textlink="">
      <xdr:nvSpPr>
        <xdr:cNvPr id="4054" name="Text Box 15">
          <a:extLst>
            <a:ext uri="{FF2B5EF4-FFF2-40B4-BE49-F238E27FC236}">
              <a16:creationId xmlns="" xmlns:a16="http://schemas.microsoft.com/office/drawing/2014/main" id="{00000000-0008-0000-0500-0000D6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56743"/>
    <xdr:sp macro="" textlink="">
      <xdr:nvSpPr>
        <xdr:cNvPr id="4055" name="Text Box 15">
          <a:extLst>
            <a:ext uri="{FF2B5EF4-FFF2-40B4-BE49-F238E27FC236}">
              <a16:creationId xmlns="" xmlns:a16="http://schemas.microsoft.com/office/drawing/2014/main" id="{00000000-0008-0000-0500-0000D70F0000}"/>
            </a:ext>
          </a:extLst>
        </xdr:cNvPr>
        <xdr:cNvSpPr txBox="1">
          <a:spLocks noChangeArrowheads="1"/>
        </xdr:cNvSpPr>
      </xdr:nvSpPr>
      <xdr:spPr bwMode="auto">
        <a:xfrm>
          <a:off x="4972050" y="17814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213632"/>
    <xdr:sp macro="" textlink="">
      <xdr:nvSpPr>
        <xdr:cNvPr id="4056" name="Text Box 15">
          <a:extLst>
            <a:ext uri="{FF2B5EF4-FFF2-40B4-BE49-F238E27FC236}">
              <a16:creationId xmlns="" xmlns:a16="http://schemas.microsoft.com/office/drawing/2014/main" id="{00000000-0008-0000-0500-0000D8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4331"/>
    <xdr:sp macro="" textlink="">
      <xdr:nvSpPr>
        <xdr:cNvPr id="4057" name="Text Box 15">
          <a:extLst>
            <a:ext uri="{FF2B5EF4-FFF2-40B4-BE49-F238E27FC236}">
              <a16:creationId xmlns="" xmlns:a16="http://schemas.microsoft.com/office/drawing/2014/main" id="{00000000-0008-0000-0500-0000D9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213632"/>
    <xdr:sp macro="" textlink="">
      <xdr:nvSpPr>
        <xdr:cNvPr id="4058" name="Text Box 15">
          <a:extLst>
            <a:ext uri="{FF2B5EF4-FFF2-40B4-BE49-F238E27FC236}">
              <a16:creationId xmlns="" xmlns:a16="http://schemas.microsoft.com/office/drawing/2014/main" id="{00000000-0008-0000-0500-0000DA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213632"/>
    <xdr:sp macro="" textlink="">
      <xdr:nvSpPr>
        <xdr:cNvPr id="4059" name="Text Box 15">
          <a:extLst>
            <a:ext uri="{FF2B5EF4-FFF2-40B4-BE49-F238E27FC236}">
              <a16:creationId xmlns="" xmlns:a16="http://schemas.microsoft.com/office/drawing/2014/main" id="{00000000-0008-0000-0500-0000DB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4060" name="Text Box 15">
          <a:extLst>
            <a:ext uri="{FF2B5EF4-FFF2-40B4-BE49-F238E27FC236}">
              <a16:creationId xmlns="" xmlns:a16="http://schemas.microsoft.com/office/drawing/2014/main" id="{00000000-0008-0000-0500-0000DC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4061" name="Text Box 15">
          <a:extLst>
            <a:ext uri="{FF2B5EF4-FFF2-40B4-BE49-F238E27FC236}">
              <a16:creationId xmlns="" xmlns:a16="http://schemas.microsoft.com/office/drawing/2014/main" id="{00000000-0008-0000-0500-0000DD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4062" name="Text Box 15">
          <a:extLst>
            <a:ext uri="{FF2B5EF4-FFF2-40B4-BE49-F238E27FC236}">
              <a16:creationId xmlns="" xmlns:a16="http://schemas.microsoft.com/office/drawing/2014/main" id="{00000000-0008-0000-0500-0000DE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4063" name="Text Box 15">
          <a:extLst>
            <a:ext uri="{FF2B5EF4-FFF2-40B4-BE49-F238E27FC236}">
              <a16:creationId xmlns="" xmlns:a16="http://schemas.microsoft.com/office/drawing/2014/main" id="{00000000-0008-0000-0500-0000DF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4064" name="Text Box 15">
          <a:extLst>
            <a:ext uri="{FF2B5EF4-FFF2-40B4-BE49-F238E27FC236}">
              <a16:creationId xmlns="" xmlns:a16="http://schemas.microsoft.com/office/drawing/2014/main" id="{00000000-0008-0000-0500-0000E0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8496"/>
    <xdr:sp macro="" textlink="">
      <xdr:nvSpPr>
        <xdr:cNvPr id="4065" name="Text Box 15">
          <a:extLst>
            <a:ext uri="{FF2B5EF4-FFF2-40B4-BE49-F238E27FC236}">
              <a16:creationId xmlns="" xmlns:a16="http://schemas.microsoft.com/office/drawing/2014/main" id="{00000000-0008-0000-0500-0000E1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66" name="Text Box 15">
          <a:extLst>
            <a:ext uri="{FF2B5EF4-FFF2-40B4-BE49-F238E27FC236}">
              <a16:creationId xmlns="" xmlns:a16="http://schemas.microsoft.com/office/drawing/2014/main" id="{00000000-0008-0000-0500-0000E2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331"/>
    <xdr:sp macro="" textlink="">
      <xdr:nvSpPr>
        <xdr:cNvPr id="4067" name="Text Box 15">
          <a:extLst>
            <a:ext uri="{FF2B5EF4-FFF2-40B4-BE49-F238E27FC236}">
              <a16:creationId xmlns="" xmlns:a16="http://schemas.microsoft.com/office/drawing/2014/main" id="{00000000-0008-0000-0500-0000E3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8496"/>
    <xdr:sp macro="" textlink="">
      <xdr:nvSpPr>
        <xdr:cNvPr id="4068" name="Text Box 15">
          <a:extLst>
            <a:ext uri="{FF2B5EF4-FFF2-40B4-BE49-F238E27FC236}">
              <a16:creationId xmlns="" xmlns:a16="http://schemas.microsoft.com/office/drawing/2014/main" id="{00000000-0008-0000-0500-0000E4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69" name="Text Box 15">
          <a:extLst>
            <a:ext uri="{FF2B5EF4-FFF2-40B4-BE49-F238E27FC236}">
              <a16:creationId xmlns="" xmlns:a16="http://schemas.microsoft.com/office/drawing/2014/main" id="{00000000-0008-0000-0500-0000E5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331"/>
    <xdr:sp macro="" textlink="">
      <xdr:nvSpPr>
        <xdr:cNvPr id="4070" name="Text Box 15">
          <a:extLst>
            <a:ext uri="{FF2B5EF4-FFF2-40B4-BE49-F238E27FC236}">
              <a16:creationId xmlns="" xmlns:a16="http://schemas.microsoft.com/office/drawing/2014/main" id="{00000000-0008-0000-0500-0000E6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56743"/>
    <xdr:sp macro="" textlink="">
      <xdr:nvSpPr>
        <xdr:cNvPr id="4071" name="Text Box 15">
          <a:extLst>
            <a:ext uri="{FF2B5EF4-FFF2-40B4-BE49-F238E27FC236}">
              <a16:creationId xmlns="" xmlns:a16="http://schemas.microsoft.com/office/drawing/2014/main" id="{00000000-0008-0000-0500-0000E70F0000}"/>
            </a:ext>
          </a:extLst>
        </xdr:cNvPr>
        <xdr:cNvSpPr txBox="1">
          <a:spLocks noChangeArrowheads="1"/>
        </xdr:cNvSpPr>
      </xdr:nvSpPr>
      <xdr:spPr bwMode="auto">
        <a:xfrm>
          <a:off x="4972050" y="20062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72" name="Text Box 15">
          <a:extLst>
            <a:ext uri="{FF2B5EF4-FFF2-40B4-BE49-F238E27FC236}">
              <a16:creationId xmlns="" xmlns:a16="http://schemas.microsoft.com/office/drawing/2014/main" id="{00000000-0008-0000-0500-0000E8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331"/>
    <xdr:sp macro="" textlink="">
      <xdr:nvSpPr>
        <xdr:cNvPr id="4073" name="Text Box 15">
          <a:extLst>
            <a:ext uri="{FF2B5EF4-FFF2-40B4-BE49-F238E27FC236}">
              <a16:creationId xmlns="" xmlns:a16="http://schemas.microsoft.com/office/drawing/2014/main" id="{00000000-0008-0000-0500-0000E9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74" name="Text Box 15">
          <a:extLst>
            <a:ext uri="{FF2B5EF4-FFF2-40B4-BE49-F238E27FC236}">
              <a16:creationId xmlns="" xmlns:a16="http://schemas.microsoft.com/office/drawing/2014/main" id="{00000000-0008-0000-0500-0000EA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75" name="Text Box 15">
          <a:extLst>
            <a:ext uri="{FF2B5EF4-FFF2-40B4-BE49-F238E27FC236}">
              <a16:creationId xmlns="" xmlns:a16="http://schemas.microsoft.com/office/drawing/2014/main" id="{00000000-0008-0000-0500-0000EB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76" name="Text Box 15">
          <a:extLst>
            <a:ext uri="{FF2B5EF4-FFF2-40B4-BE49-F238E27FC236}">
              <a16:creationId xmlns="" xmlns:a16="http://schemas.microsoft.com/office/drawing/2014/main" id="{00000000-0008-0000-0500-0000EC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77" name="Text Box 15">
          <a:extLst>
            <a:ext uri="{FF2B5EF4-FFF2-40B4-BE49-F238E27FC236}">
              <a16:creationId xmlns="" xmlns:a16="http://schemas.microsoft.com/office/drawing/2014/main" id="{00000000-0008-0000-0500-0000ED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78" name="Text Box 15">
          <a:extLst>
            <a:ext uri="{FF2B5EF4-FFF2-40B4-BE49-F238E27FC236}">
              <a16:creationId xmlns="" xmlns:a16="http://schemas.microsoft.com/office/drawing/2014/main" id="{00000000-0008-0000-0500-0000EE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8496"/>
    <xdr:sp macro="" textlink="">
      <xdr:nvSpPr>
        <xdr:cNvPr id="4079" name="Text Box 15">
          <a:extLst>
            <a:ext uri="{FF2B5EF4-FFF2-40B4-BE49-F238E27FC236}">
              <a16:creationId xmlns="" xmlns:a16="http://schemas.microsoft.com/office/drawing/2014/main" id="{00000000-0008-0000-0500-0000EF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80" name="Text Box 15">
          <a:extLst>
            <a:ext uri="{FF2B5EF4-FFF2-40B4-BE49-F238E27FC236}">
              <a16:creationId xmlns="" xmlns:a16="http://schemas.microsoft.com/office/drawing/2014/main" id="{00000000-0008-0000-0500-0000F0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331"/>
    <xdr:sp macro="" textlink="">
      <xdr:nvSpPr>
        <xdr:cNvPr id="4081" name="Text Box 15">
          <a:extLst>
            <a:ext uri="{FF2B5EF4-FFF2-40B4-BE49-F238E27FC236}">
              <a16:creationId xmlns="" xmlns:a16="http://schemas.microsoft.com/office/drawing/2014/main" id="{00000000-0008-0000-0500-0000F1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8496"/>
    <xdr:sp macro="" textlink="">
      <xdr:nvSpPr>
        <xdr:cNvPr id="4082" name="Text Box 15">
          <a:extLst>
            <a:ext uri="{FF2B5EF4-FFF2-40B4-BE49-F238E27FC236}">
              <a16:creationId xmlns="" xmlns:a16="http://schemas.microsoft.com/office/drawing/2014/main" id="{00000000-0008-0000-0500-0000F2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83" name="Text Box 15">
          <a:extLst>
            <a:ext uri="{FF2B5EF4-FFF2-40B4-BE49-F238E27FC236}">
              <a16:creationId xmlns="" xmlns:a16="http://schemas.microsoft.com/office/drawing/2014/main" id="{00000000-0008-0000-0500-0000F3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331"/>
    <xdr:sp macro="" textlink="">
      <xdr:nvSpPr>
        <xdr:cNvPr id="4084" name="Text Box 15">
          <a:extLst>
            <a:ext uri="{FF2B5EF4-FFF2-40B4-BE49-F238E27FC236}">
              <a16:creationId xmlns="" xmlns:a16="http://schemas.microsoft.com/office/drawing/2014/main" id="{00000000-0008-0000-0500-0000F4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56743"/>
    <xdr:sp macro="" textlink="">
      <xdr:nvSpPr>
        <xdr:cNvPr id="4085" name="Text Box 15">
          <a:extLst>
            <a:ext uri="{FF2B5EF4-FFF2-40B4-BE49-F238E27FC236}">
              <a16:creationId xmlns="" xmlns:a16="http://schemas.microsoft.com/office/drawing/2014/main" id="{00000000-0008-0000-0500-0000F50F0000}"/>
            </a:ext>
          </a:extLst>
        </xdr:cNvPr>
        <xdr:cNvSpPr txBox="1">
          <a:spLocks noChangeArrowheads="1"/>
        </xdr:cNvSpPr>
      </xdr:nvSpPr>
      <xdr:spPr bwMode="auto">
        <a:xfrm>
          <a:off x="4972050" y="20062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86" name="Text Box 15">
          <a:extLst>
            <a:ext uri="{FF2B5EF4-FFF2-40B4-BE49-F238E27FC236}">
              <a16:creationId xmlns="" xmlns:a16="http://schemas.microsoft.com/office/drawing/2014/main" id="{00000000-0008-0000-0500-0000F6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331"/>
    <xdr:sp macro="" textlink="">
      <xdr:nvSpPr>
        <xdr:cNvPr id="4087" name="Text Box 15">
          <a:extLst>
            <a:ext uri="{FF2B5EF4-FFF2-40B4-BE49-F238E27FC236}">
              <a16:creationId xmlns="" xmlns:a16="http://schemas.microsoft.com/office/drawing/2014/main" id="{00000000-0008-0000-0500-0000F7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88" name="Text Box 15">
          <a:extLst>
            <a:ext uri="{FF2B5EF4-FFF2-40B4-BE49-F238E27FC236}">
              <a16:creationId xmlns="" xmlns:a16="http://schemas.microsoft.com/office/drawing/2014/main" id="{00000000-0008-0000-0500-0000F8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89" name="Text Box 15">
          <a:extLst>
            <a:ext uri="{FF2B5EF4-FFF2-40B4-BE49-F238E27FC236}">
              <a16:creationId xmlns="" xmlns:a16="http://schemas.microsoft.com/office/drawing/2014/main" id="{00000000-0008-0000-0500-0000F9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90" name="Text Box 15">
          <a:extLst>
            <a:ext uri="{FF2B5EF4-FFF2-40B4-BE49-F238E27FC236}">
              <a16:creationId xmlns="" xmlns:a16="http://schemas.microsoft.com/office/drawing/2014/main" id="{00000000-0008-0000-0500-0000FA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91" name="Text Box 15">
          <a:extLst>
            <a:ext uri="{FF2B5EF4-FFF2-40B4-BE49-F238E27FC236}">
              <a16:creationId xmlns="" xmlns:a16="http://schemas.microsoft.com/office/drawing/2014/main" id="{00000000-0008-0000-0500-0000FB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92" name="Text Box 15">
          <a:extLst>
            <a:ext uri="{FF2B5EF4-FFF2-40B4-BE49-F238E27FC236}">
              <a16:creationId xmlns="" xmlns:a16="http://schemas.microsoft.com/office/drawing/2014/main" id="{00000000-0008-0000-0500-0000FC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93" name="Text Box 15">
          <a:extLst>
            <a:ext uri="{FF2B5EF4-FFF2-40B4-BE49-F238E27FC236}">
              <a16:creationId xmlns="" xmlns:a16="http://schemas.microsoft.com/office/drawing/2014/main" id="{00000000-0008-0000-0500-0000FD0F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94" name="Text Box 15">
          <a:extLst>
            <a:ext uri="{FF2B5EF4-FFF2-40B4-BE49-F238E27FC236}">
              <a16:creationId xmlns="" xmlns:a16="http://schemas.microsoft.com/office/drawing/2014/main" id="{00000000-0008-0000-0500-0000FE0F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95" name="Text Box 15">
          <a:extLst>
            <a:ext uri="{FF2B5EF4-FFF2-40B4-BE49-F238E27FC236}">
              <a16:creationId xmlns="" xmlns:a16="http://schemas.microsoft.com/office/drawing/2014/main" id="{00000000-0008-0000-0500-0000FF0F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96" name="Text Box 15">
          <a:extLst>
            <a:ext uri="{FF2B5EF4-FFF2-40B4-BE49-F238E27FC236}">
              <a16:creationId xmlns="" xmlns:a16="http://schemas.microsoft.com/office/drawing/2014/main" id="{00000000-0008-0000-0500-000000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97" name="Text Box 15">
          <a:extLst>
            <a:ext uri="{FF2B5EF4-FFF2-40B4-BE49-F238E27FC236}">
              <a16:creationId xmlns="" xmlns:a16="http://schemas.microsoft.com/office/drawing/2014/main" id="{00000000-0008-0000-0500-000001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98" name="Text Box 15">
          <a:extLst>
            <a:ext uri="{FF2B5EF4-FFF2-40B4-BE49-F238E27FC236}">
              <a16:creationId xmlns="" xmlns:a16="http://schemas.microsoft.com/office/drawing/2014/main" id="{00000000-0008-0000-0500-000002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99" name="Text Box 15">
          <a:extLst>
            <a:ext uri="{FF2B5EF4-FFF2-40B4-BE49-F238E27FC236}">
              <a16:creationId xmlns="" xmlns:a16="http://schemas.microsoft.com/office/drawing/2014/main" id="{00000000-0008-0000-0500-000003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100" name="Text Box 15">
          <a:extLst>
            <a:ext uri="{FF2B5EF4-FFF2-40B4-BE49-F238E27FC236}">
              <a16:creationId xmlns="" xmlns:a16="http://schemas.microsoft.com/office/drawing/2014/main" id="{00000000-0008-0000-0500-000004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8496"/>
    <xdr:sp macro="" textlink="">
      <xdr:nvSpPr>
        <xdr:cNvPr id="4101" name="Text Box 15">
          <a:extLst>
            <a:ext uri="{FF2B5EF4-FFF2-40B4-BE49-F238E27FC236}">
              <a16:creationId xmlns="" xmlns:a16="http://schemas.microsoft.com/office/drawing/2014/main" id="{00000000-0008-0000-0500-000005100000}"/>
            </a:ext>
          </a:extLst>
        </xdr:cNvPr>
        <xdr:cNvSpPr txBox="1">
          <a:spLocks noChangeArrowheads="1"/>
        </xdr:cNvSpPr>
      </xdr:nvSpPr>
      <xdr:spPr bwMode="auto">
        <a:xfrm>
          <a:off x="4972050" y="22310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102" name="Text Box 15">
          <a:extLst>
            <a:ext uri="{FF2B5EF4-FFF2-40B4-BE49-F238E27FC236}">
              <a16:creationId xmlns="" xmlns:a16="http://schemas.microsoft.com/office/drawing/2014/main" id="{00000000-0008-0000-0500-000006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331"/>
    <xdr:sp macro="" textlink="">
      <xdr:nvSpPr>
        <xdr:cNvPr id="4103" name="Text Box 15">
          <a:extLst>
            <a:ext uri="{FF2B5EF4-FFF2-40B4-BE49-F238E27FC236}">
              <a16:creationId xmlns="" xmlns:a16="http://schemas.microsoft.com/office/drawing/2014/main" id="{00000000-0008-0000-0500-000007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56743"/>
    <xdr:sp macro="" textlink="">
      <xdr:nvSpPr>
        <xdr:cNvPr id="4104" name="Text Box 15">
          <a:extLst>
            <a:ext uri="{FF2B5EF4-FFF2-40B4-BE49-F238E27FC236}">
              <a16:creationId xmlns="" xmlns:a16="http://schemas.microsoft.com/office/drawing/2014/main" id="{00000000-0008-0000-0500-000008100000}"/>
            </a:ext>
          </a:extLst>
        </xdr:cNvPr>
        <xdr:cNvSpPr txBox="1">
          <a:spLocks noChangeArrowheads="1"/>
        </xdr:cNvSpPr>
      </xdr:nvSpPr>
      <xdr:spPr bwMode="auto">
        <a:xfrm>
          <a:off x="4972050" y="22310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105" name="Text Box 15">
          <a:extLst>
            <a:ext uri="{FF2B5EF4-FFF2-40B4-BE49-F238E27FC236}">
              <a16:creationId xmlns="" xmlns:a16="http://schemas.microsoft.com/office/drawing/2014/main" id="{00000000-0008-0000-0500-000009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331"/>
    <xdr:sp macro="" textlink="">
      <xdr:nvSpPr>
        <xdr:cNvPr id="4106" name="Text Box 15">
          <a:extLst>
            <a:ext uri="{FF2B5EF4-FFF2-40B4-BE49-F238E27FC236}">
              <a16:creationId xmlns="" xmlns:a16="http://schemas.microsoft.com/office/drawing/2014/main" id="{00000000-0008-0000-0500-00000A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107" name="Text Box 15">
          <a:extLst>
            <a:ext uri="{FF2B5EF4-FFF2-40B4-BE49-F238E27FC236}">
              <a16:creationId xmlns="" xmlns:a16="http://schemas.microsoft.com/office/drawing/2014/main" id="{00000000-0008-0000-0500-00000B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108" name="Text Box 15">
          <a:extLst>
            <a:ext uri="{FF2B5EF4-FFF2-40B4-BE49-F238E27FC236}">
              <a16:creationId xmlns="" xmlns:a16="http://schemas.microsoft.com/office/drawing/2014/main" id="{00000000-0008-0000-0500-00000C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109" name="Text Box 15">
          <a:extLst>
            <a:ext uri="{FF2B5EF4-FFF2-40B4-BE49-F238E27FC236}">
              <a16:creationId xmlns="" xmlns:a16="http://schemas.microsoft.com/office/drawing/2014/main" id="{00000000-0008-0000-0500-00000D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110" name="Text Box 15">
          <a:extLst>
            <a:ext uri="{FF2B5EF4-FFF2-40B4-BE49-F238E27FC236}">
              <a16:creationId xmlns="" xmlns:a16="http://schemas.microsoft.com/office/drawing/2014/main" id="{00000000-0008-0000-0500-00000E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111" name="Text Box 15">
          <a:extLst>
            <a:ext uri="{FF2B5EF4-FFF2-40B4-BE49-F238E27FC236}">
              <a16:creationId xmlns="" xmlns:a16="http://schemas.microsoft.com/office/drawing/2014/main" id="{00000000-0008-0000-0500-00000F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112" name="Text Box 15">
          <a:extLst>
            <a:ext uri="{FF2B5EF4-FFF2-40B4-BE49-F238E27FC236}">
              <a16:creationId xmlns="" xmlns:a16="http://schemas.microsoft.com/office/drawing/2014/main" id="{00000000-0008-0000-0500-000010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113" name="Text Box 15">
          <a:extLst>
            <a:ext uri="{FF2B5EF4-FFF2-40B4-BE49-F238E27FC236}">
              <a16:creationId xmlns="" xmlns:a16="http://schemas.microsoft.com/office/drawing/2014/main" id="{00000000-0008-0000-0500-000011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114" name="Text Box 15">
          <a:extLst>
            <a:ext uri="{FF2B5EF4-FFF2-40B4-BE49-F238E27FC236}">
              <a16:creationId xmlns="" xmlns:a16="http://schemas.microsoft.com/office/drawing/2014/main" id="{00000000-0008-0000-0500-000012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8496"/>
    <xdr:sp macro="" textlink="">
      <xdr:nvSpPr>
        <xdr:cNvPr id="4115" name="Text Box 15">
          <a:extLst>
            <a:ext uri="{FF2B5EF4-FFF2-40B4-BE49-F238E27FC236}">
              <a16:creationId xmlns="" xmlns:a16="http://schemas.microsoft.com/office/drawing/2014/main" id="{00000000-0008-0000-0500-000013100000}"/>
            </a:ext>
          </a:extLst>
        </xdr:cNvPr>
        <xdr:cNvSpPr txBox="1">
          <a:spLocks noChangeArrowheads="1"/>
        </xdr:cNvSpPr>
      </xdr:nvSpPr>
      <xdr:spPr bwMode="auto">
        <a:xfrm>
          <a:off x="4972050" y="22310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116" name="Text Box 15">
          <a:extLst>
            <a:ext uri="{FF2B5EF4-FFF2-40B4-BE49-F238E27FC236}">
              <a16:creationId xmlns="" xmlns:a16="http://schemas.microsoft.com/office/drawing/2014/main" id="{00000000-0008-0000-0500-000014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331"/>
    <xdr:sp macro="" textlink="">
      <xdr:nvSpPr>
        <xdr:cNvPr id="4117" name="Text Box 15">
          <a:extLst>
            <a:ext uri="{FF2B5EF4-FFF2-40B4-BE49-F238E27FC236}">
              <a16:creationId xmlns="" xmlns:a16="http://schemas.microsoft.com/office/drawing/2014/main" id="{00000000-0008-0000-0500-000015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56743"/>
    <xdr:sp macro="" textlink="">
      <xdr:nvSpPr>
        <xdr:cNvPr id="4118" name="Text Box 15">
          <a:extLst>
            <a:ext uri="{FF2B5EF4-FFF2-40B4-BE49-F238E27FC236}">
              <a16:creationId xmlns="" xmlns:a16="http://schemas.microsoft.com/office/drawing/2014/main" id="{00000000-0008-0000-0500-000016100000}"/>
            </a:ext>
          </a:extLst>
        </xdr:cNvPr>
        <xdr:cNvSpPr txBox="1">
          <a:spLocks noChangeArrowheads="1"/>
        </xdr:cNvSpPr>
      </xdr:nvSpPr>
      <xdr:spPr bwMode="auto">
        <a:xfrm>
          <a:off x="4972050" y="22310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119" name="Text Box 15">
          <a:extLst>
            <a:ext uri="{FF2B5EF4-FFF2-40B4-BE49-F238E27FC236}">
              <a16:creationId xmlns="" xmlns:a16="http://schemas.microsoft.com/office/drawing/2014/main" id="{00000000-0008-0000-0500-000017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331"/>
    <xdr:sp macro="" textlink="">
      <xdr:nvSpPr>
        <xdr:cNvPr id="4120" name="Text Box 15">
          <a:extLst>
            <a:ext uri="{FF2B5EF4-FFF2-40B4-BE49-F238E27FC236}">
              <a16:creationId xmlns="" xmlns:a16="http://schemas.microsoft.com/office/drawing/2014/main" id="{00000000-0008-0000-0500-000018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121" name="Text Box 15">
          <a:extLst>
            <a:ext uri="{FF2B5EF4-FFF2-40B4-BE49-F238E27FC236}">
              <a16:creationId xmlns="" xmlns:a16="http://schemas.microsoft.com/office/drawing/2014/main" id="{00000000-0008-0000-0500-000019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122" name="Text Box 15">
          <a:extLst>
            <a:ext uri="{FF2B5EF4-FFF2-40B4-BE49-F238E27FC236}">
              <a16:creationId xmlns="" xmlns:a16="http://schemas.microsoft.com/office/drawing/2014/main" id="{00000000-0008-0000-0500-00001A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123" name="Text Box 15">
          <a:extLst>
            <a:ext uri="{FF2B5EF4-FFF2-40B4-BE49-F238E27FC236}">
              <a16:creationId xmlns="" xmlns:a16="http://schemas.microsoft.com/office/drawing/2014/main" id="{00000000-0008-0000-0500-00001B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124" name="Text Box 15">
          <a:extLst>
            <a:ext uri="{FF2B5EF4-FFF2-40B4-BE49-F238E27FC236}">
              <a16:creationId xmlns="" xmlns:a16="http://schemas.microsoft.com/office/drawing/2014/main" id="{00000000-0008-0000-0500-00001C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125" name="Text Box 15">
          <a:extLst>
            <a:ext uri="{FF2B5EF4-FFF2-40B4-BE49-F238E27FC236}">
              <a16:creationId xmlns="" xmlns:a16="http://schemas.microsoft.com/office/drawing/2014/main" id="{00000000-0008-0000-0500-00001D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126" name="Text Box 15">
          <a:extLst>
            <a:ext uri="{FF2B5EF4-FFF2-40B4-BE49-F238E27FC236}">
              <a16:creationId xmlns="" xmlns:a16="http://schemas.microsoft.com/office/drawing/2014/main" id="{00000000-0008-0000-0500-00001E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127" name="Text Box 15">
          <a:extLst>
            <a:ext uri="{FF2B5EF4-FFF2-40B4-BE49-F238E27FC236}">
              <a16:creationId xmlns="" xmlns:a16="http://schemas.microsoft.com/office/drawing/2014/main" id="{00000000-0008-0000-0500-00001F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128" name="Text Box 15">
          <a:extLst>
            <a:ext uri="{FF2B5EF4-FFF2-40B4-BE49-F238E27FC236}">
              <a16:creationId xmlns="" xmlns:a16="http://schemas.microsoft.com/office/drawing/2014/main" id="{00000000-0008-0000-0500-000020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129" name="Text Box 15">
          <a:extLst>
            <a:ext uri="{FF2B5EF4-FFF2-40B4-BE49-F238E27FC236}">
              <a16:creationId xmlns="" xmlns:a16="http://schemas.microsoft.com/office/drawing/2014/main" id="{00000000-0008-0000-0500-000021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130" name="Text Box 15">
          <a:extLst>
            <a:ext uri="{FF2B5EF4-FFF2-40B4-BE49-F238E27FC236}">
              <a16:creationId xmlns="" xmlns:a16="http://schemas.microsoft.com/office/drawing/2014/main" id="{00000000-0008-0000-0500-000022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131" name="Text Box 15">
          <a:extLst>
            <a:ext uri="{FF2B5EF4-FFF2-40B4-BE49-F238E27FC236}">
              <a16:creationId xmlns="" xmlns:a16="http://schemas.microsoft.com/office/drawing/2014/main" id="{00000000-0008-0000-0500-000023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132" name="Text Box 15">
          <a:extLst>
            <a:ext uri="{FF2B5EF4-FFF2-40B4-BE49-F238E27FC236}">
              <a16:creationId xmlns="" xmlns:a16="http://schemas.microsoft.com/office/drawing/2014/main" id="{00000000-0008-0000-0500-000024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133" name="Text Box 15">
          <a:extLst>
            <a:ext uri="{FF2B5EF4-FFF2-40B4-BE49-F238E27FC236}">
              <a16:creationId xmlns="" xmlns:a16="http://schemas.microsoft.com/office/drawing/2014/main" id="{00000000-0008-0000-0500-000025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134" name="Text Box 15">
          <a:extLst>
            <a:ext uri="{FF2B5EF4-FFF2-40B4-BE49-F238E27FC236}">
              <a16:creationId xmlns="" xmlns:a16="http://schemas.microsoft.com/office/drawing/2014/main" id="{00000000-0008-0000-0500-000026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135" name="Text Box 15">
          <a:extLst>
            <a:ext uri="{FF2B5EF4-FFF2-40B4-BE49-F238E27FC236}">
              <a16:creationId xmlns="" xmlns:a16="http://schemas.microsoft.com/office/drawing/2014/main" id="{00000000-0008-0000-0500-000027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136" name="Text Box 15">
          <a:extLst>
            <a:ext uri="{FF2B5EF4-FFF2-40B4-BE49-F238E27FC236}">
              <a16:creationId xmlns="" xmlns:a16="http://schemas.microsoft.com/office/drawing/2014/main" id="{00000000-0008-0000-0500-000028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137" name="Text Box 15">
          <a:extLst>
            <a:ext uri="{FF2B5EF4-FFF2-40B4-BE49-F238E27FC236}">
              <a16:creationId xmlns="" xmlns:a16="http://schemas.microsoft.com/office/drawing/2014/main" id="{00000000-0008-0000-0500-000029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138" name="Text Box 15">
          <a:extLst>
            <a:ext uri="{FF2B5EF4-FFF2-40B4-BE49-F238E27FC236}">
              <a16:creationId xmlns="" xmlns:a16="http://schemas.microsoft.com/office/drawing/2014/main" id="{00000000-0008-0000-0500-00002A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8496"/>
    <xdr:sp macro="" textlink="">
      <xdr:nvSpPr>
        <xdr:cNvPr id="4139" name="Text Box 15">
          <a:extLst>
            <a:ext uri="{FF2B5EF4-FFF2-40B4-BE49-F238E27FC236}">
              <a16:creationId xmlns="" xmlns:a16="http://schemas.microsoft.com/office/drawing/2014/main" id="{00000000-0008-0000-0500-00002B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40" name="Text Box 15">
          <a:extLst>
            <a:ext uri="{FF2B5EF4-FFF2-40B4-BE49-F238E27FC236}">
              <a16:creationId xmlns="" xmlns:a16="http://schemas.microsoft.com/office/drawing/2014/main" id="{00000000-0008-0000-0500-00002C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331"/>
    <xdr:sp macro="" textlink="">
      <xdr:nvSpPr>
        <xdr:cNvPr id="4141" name="Text Box 15">
          <a:extLst>
            <a:ext uri="{FF2B5EF4-FFF2-40B4-BE49-F238E27FC236}">
              <a16:creationId xmlns="" xmlns:a16="http://schemas.microsoft.com/office/drawing/2014/main" id="{00000000-0008-0000-0500-00002D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8496"/>
    <xdr:sp macro="" textlink="">
      <xdr:nvSpPr>
        <xdr:cNvPr id="4142" name="Text Box 15">
          <a:extLst>
            <a:ext uri="{FF2B5EF4-FFF2-40B4-BE49-F238E27FC236}">
              <a16:creationId xmlns="" xmlns:a16="http://schemas.microsoft.com/office/drawing/2014/main" id="{00000000-0008-0000-0500-00002E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43" name="Text Box 15">
          <a:extLst>
            <a:ext uri="{FF2B5EF4-FFF2-40B4-BE49-F238E27FC236}">
              <a16:creationId xmlns="" xmlns:a16="http://schemas.microsoft.com/office/drawing/2014/main" id="{00000000-0008-0000-0500-00002F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331"/>
    <xdr:sp macro="" textlink="">
      <xdr:nvSpPr>
        <xdr:cNvPr id="4144" name="Text Box 15">
          <a:extLst>
            <a:ext uri="{FF2B5EF4-FFF2-40B4-BE49-F238E27FC236}">
              <a16:creationId xmlns="" xmlns:a16="http://schemas.microsoft.com/office/drawing/2014/main" id="{00000000-0008-0000-0500-000030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56743"/>
    <xdr:sp macro="" textlink="">
      <xdr:nvSpPr>
        <xdr:cNvPr id="4145" name="Text Box 15">
          <a:extLst>
            <a:ext uri="{FF2B5EF4-FFF2-40B4-BE49-F238E27FC236}">
              <a16:creationId xmlns="" xmlns:a16="http://schemas.microsoft.com/office/drawing/2014/main" id="{00000000-0008-0000-0500-000031100000}"/>
            </a:ext>
          </a:extLst>
        </xdr:cNvPr>
        <xdr:cNvSpPr txBox="1">
          <a:spLocks noChangeArrowheads="1"/>
        </xdr:cNvSpPr>
      </xdr:nvSpPr>
      <xdr:spPr bwMode="auto">
        <a:xfrm>
          <a:off x="4972050" y="24558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46" name="Text Box 15">
          <a:extLst>
            <a:ext uri="{FF2B5EF4-FFF2-40B4-BE49-F238E27FC236}">
              <a16:creationId xmlns="" xmlns:a16="http://schemas.microsoft.com/office/drawing/2014/main" id="{00000000-0008-0000-0500-000032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331"/>
    <xdr:sp macro="" textlink="">
      <xdr:nvSpPr>
        <xdr:cNvPr id="4147" name="Text Box 15">
          <a:extLst>
            <a:ext uri="{FF2B5EF4-FFF2-40B4-BE49-F238E27FC236}">
              <a16:creationId xmlns="" xmlns:a16="http://schemas.microsoft.com/office/drawing/2014/main" id="{00000000-0008-0000-0500-000033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48" name="Text Box 15">
          <a:extLst>
            <a:ext uri="{FF2B5EF4-FFF2-40B4-BE49-F238E27FC236}">
              <a16:creationId xmlns="" xmlns:a16="http://schemas.microsoft.com/office/drawing/2014/main" id="{00000000-0008-0000-0500-000034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49" name="Text Box 15">
          <a:extLst>
            <a:ext uri="{FF2B5EF4-FFF2-40B4-BE49-F238E27FC236}">
              <a16:creationId xmlns="" xmlns:a16="http://schemas.microsoft.com/office/drawing/2014/main" id="{00000000-0008-0000-0500-000035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50" name="Text Box 15">
          <a:extLst>
            <a:ext uri="{FF2B5EF4-FFF2-40B4-BE49-F238E27FC236}">
              <a16:creationId xmlns="" xmlns:a16="http://schemas.microsoft.com/office/drawing/2014/main" id="{00000000-0008-0000-0500-000036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51" name="Text Box 15">
          <a:extLst>
            <a:ext uri="{FF2B5EF4-FFF2-40B4-BE49-F238E27FC236}">
              <a16:creationId xmlns="" xmlns:a16="http://schemas.microsoft.com/office/drawing/2014/main" id="{00000000-0008-0000-0500-000037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52" name="Text Box 15">
          <a:extLst>
            <a:ext uri="{FF2B5EF4-FFF2-40B4-BE49-F238E27FC236}">
              <a16:creationId xmlns="" xmlns:a16="http://schemas.microsoft.com/office/drawing/2014/main" id="{00000000-0008-0000-0500-000038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53" name="Text Box 15">
          <a:extLst>
            <a:ext uri="{FF2B5EF4-FFF2-40B4-BE49-F238E27FC236}">
              <a16:creationId xmlns="" xmlns:a16="http://schemas.microsoft.com/office/drawing/2014/main" id="{00000000-0008-0000-0500-000039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54" name="Text Box 15">
          <a:extLst>
            <a:ext uri="{FF2B5EF4-FFF2-40B4-BE49-F238E27FC236}">
              <a16:creationId xmlns="" xmlns:a16="http://schemas.microsoft.com/office/drawing/2014/main" id="{00000000-0008-0000-0500-00003A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55" name="Text Box 15">
          <a:extLst>
            <a:ext uri="{FF2B5EF4-FFF2-40B4-BE49-F238E27FC236}">
              <a16:creationId xmlns="" xmlns:a16="http://schemas.microsoft.com/office/drawing/2014/main" id="{00000000-0008-0000-0500-00003B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56" name="Text Box 15">
          <a:extLst>
            <a:ext uri="{FF2B5EF4-FFF2-40B4-BE49-F238E27FC236}">
              <a16:creationId xmlns="" xmlns:a16="http://schemas.microsoft.com/office/drawing/2014/main" id="{00000000-0008-0000-0500-00003C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57" name="Text Box 15">
          <a:extLst>
            <a:ext uri="{FF2B5EF4-FFF2-40B4-BE49-F238E27FC236}">
              <a16:creationId xmlns="" xmlns:a16="http://schemas.microsoft.com/office/drawing/2014/main" id="{00000000-0008-0000-0500-00003D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8496"/>
    <xdr:sp macro="" textlink="">
      <xdr:nvSpPr>
        <xdr:cNvPr id="4158" name="Text Box 15">
          <a:extLst>
            <a:ext uri="{FF2B5EF4-FFF2-40B4-BE49-F238E27FC236}">
              <a16:creationId xmlns="" xmlns:a16="http://schemas.microsoft.com/office/drawing/2014/main" id="{00000000-0008-0000-0500-00003E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59" name="Text Box 15">
          <a:extLst>
            <a:ext uri="{FF2B5EF4-FFF2-40B4-BE49-F238E27FC236}">
              <a16:creationId xmlns="" xmlns:a16="http://schemas.microsoft.com/office/drawing/2014/main" id="{00000000-0008-0000-0500-00003F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4331"/>
    <xdr:sp macro="" textlink="">
      <xdr:nvSpPr>
        <xdr:cNvPr id="4160" name="Text Box 15">
          <a:extLst>
            <a:ext uri="{FF2B5EF4-FFF2-40B4-BE49-F238E27FC236}">
              <a16:creationId xmlns="" xmlns:a16="http://schemas.microsoft.com/office/drawing/2014/main" id="{00000000-0008-0000-0500-000040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8496"/>
    <xdr:sp macro="" textlink="">
      <xdr:nvSpPr>
        <xdr:cNvPr id="4161" name="Text Box 15">
          <a:extLst>
            <a:ext uri="{FF2B5EF4-FFF2-40B4-BE49-F238E27FC236}">
              <a16:creationId xmlns="" xmlns:a16="http://schemas.microsoft.com/office/drawing/2014/main" id="{00000000-0008-0000-0500-000041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62" name="Text Box 15">
          <a:extLst>
            <a:ext uri="{FF2B5EF4-FFF2-40B4-BE49-F238E27FC236}">
              <a16:creationId xmlns="" xmlns:a16="http://schemas.microsoft.com/office/drawing/2014/main" id="{00000000-0008-0000-0500-000042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4331"/>
    <xdr:sp macro="" textlink="">
      <xdr:nvSpPr>
        <xdr:cNvPr id="4163" name="Text Box 15">
          <a:extLst>
            <a:ext uri="{FF2B5EF4-FFF2-40B4-BE49-F238E27FC236}">
              <a16:creationId xmlns="" xmlns:a16="http://schemas.microsoft.com/office/drawing/2014/main" id="{00000000-0008-0000-0500-000043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56743"/>
    <xdr:sp macro="" textlink="">
      <xdr:nvSpPr>
        <xdr:cNvPr id="4164" name="Text Box 15">
          <a:extLst>
            <a:ext uri="{FF2B5EF4-FFF2-40B4-BE49-F238E27FC236}">
              <a16:creationId xmlns="" xmlns:a16="http://schemas.microsoft.com/office/drawing/2014/main" id="{00000000-0008-0000-0500-000044100000}"/>
            </a:ext>
          </a:extLst>
        </xdr:cNvPr>
        <xdr:cNvSpPr txBox="1">
          <a:spLocks noChangeArrowheads="1"/>
        </xdr:cNvSpPr>
      </xdr:nvSpPr>
      <xdr:spPr bwMode="auto">
        <a:xfrm>
          <a:off x="4972050" y="24558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65" name="Text Box 15">
          <a:extLst>
            <a:ext uri="{FF2B5EF4-FFF2-40B4-BE49-F238E27FC236}">
              <a16:creationId xmlns="" xmlns:a16="http://schemas.microsoft.com/office/drawing/2014/main" id="{00000000-0008-0000-0500-000045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4331"/>
    <xdr:sp macro="" textlink="">
      <xdr:nvSpPr>
        <xdr:cNvPr id="4166" name="Text Box 15">
          <a:extLst>
            <a:ext uri="{FF2B5EF4-FFF2-40B4-BE49-F238E27FC236}">
              <a16:creationId xmlns="" xmlns:a16="http://schemas.microsoft.com/office/drawing/2014/main" id="{00000000-0008-0000-0500-000046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67" name="Text Box 15">
          <a:extLst>
            <a:ext uri="{FF2B5EF4-FFF2-40B4-BE49-F238E27FC236}">
              <a16:creationId xmlns="" xmlns:a16="http://schemas.microsoft.com/office/drawing/2014/main" id="{00000000-0008-0000-0500-000047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68" name="Text Box 15">
          <a:extLst>
            <a:ext uri="{FF2B5EF4-FFF2-40B4-BE49-F238E27FC236}">
              <a16:creationId xmlns="" xmlns:a16="http://schemas.microsoft.com/office/drawing/2014/main" id="{00000000-0008-0000-0500-000048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69" name="Text Box 15">
          <a:extLst>
            <a:ext uri="{FF2B5EF4-FFF2-40B4-BE49-F238E27FC236}">
              <a16:creationId xmlns="" xmlns:a16="http://schemas.microsoft.com/office/drawing/2014/main" id="{00000000-0008-0000-0500-000049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70" name="Text Box 15">
          <a:extLst>
            <a:ext uri="{FF2B5EF4-FFF2-40B4-BE49-F238E27FC236}">
              <a16:creationId xmlns="" xmlns:a16="http://schemas.microsoft.com/office/drawing/2014/main" id="{00000000-0008-0000-0500-00004A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71" name="Text Box 15">
          <a:extLst>
            <a:ext uri="{FF2B5EF4-FFF2-40B4-BE49-F238E27FC236}">
              <a16:creationId xmlns="" xmlns:a16="http://schemas.microsoft.com/office/drawing/2014/main" id="{00000000-0008-0000-0500-00004B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72" name="Text Box 15">
          <a:extLst>
            <a:ext uri="{FF2B5EF4-FFF2-40B4-BE49-F238E27FC236}">
              <a16:creationId xmlns="" xmlns:a16="http://schemas.microsoft.com/office/drawing/2014/main" id="{00000000-0008-0000-0500-00004C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73" name="Text Box 15">
          <a:extLst>
            <a:ext uri="{FF2B5EF4-FFF2-40B4-BE49-F238E27FC236}">
              <a16:creationId xmlns="" xmlns:a16="http://schemas.microsoft.com/office/drawing/2014/main" id="{00000000-0008-0000-0500-00004D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74" name="Text Box 15">
          <a:extLst>
            <a:ext uri="{FF2B5EF4-FFF2-40B4-BE49-F238E27FC236}">
              <a16:creationId xmlns="" xmlns:a16="http://schemas.microsoft.com/office/drawing/2014/main" id="{00000000-0008-0000-0500-00004E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75" name="Text Box 15">
          <a:extLst>
            <a:ext uri="{FF2B5EF4-FFF2-40B4-BE49-F238E27FC236}">
              <a16:creationId xmlns="" xmlns:a16="http://schemas.microsoft.com/office/drawing/2014/main" id="{00000000-0008-0000-0500-00004F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76" name="Text Box 15">
          <a:extLst>
            <a:ext uri="{FF2B5EF4-FFF2-40B4-BE49-F238E27FC236}">
              <a16:creationId xmlns="" xmlns:a16="http://schemas.microsoft.com/office/drawing/2014/main" id="{00000000-0008-0000-0500-000050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77" name="Text Box 15">
          <a:extLst>
            <a:ext uri="{FF2B5EF4-FFF2-40B4-BE49-F238E27FC236}">
              <a16:creationId xmlns="" xmlns:a16="http://schemas.microsoft.com/office/drawing/2014/main" id="{00000000-0008-0000-0500-000051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78" name="Text Box 15">
          <a:extLst>
            <a:ext uri="{FF2B5EF4-FFF2-40B4-BE49-F238E27FC236}">
              <a16:creationId xmlns="" xmlns:a16="http://schemas.microsoft.com/office/drawing/2014/main" id="{00000000-0008-0000-0500-000052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79" name="Text Box 15">
          <a:extLst>
            <a:ext uri="{FF2B5EF4-FFF2-40B4-BE49-F238E27FC236}">
              <a16:creationId xmlns="" xmlns:a16="http://schemas.microsoft.com/office/drawing/2014/main" id="{00000000-0008-0000-0500-000053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80" name="Text Box 15">
          <a:extLst>
            <a:ext uri="{FF2B5EF4-FFF2-40B4-BE49-F238E27FC236}">
              <a16:creationId xmlns="" xmlns:a16="http://schemas.microsoft.com/office/drawing/2014/main" id="{00000000-0008-0000-0500-000054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81" name="Text Box 15">
          <a:extLst>
            <a:ext uri="{FF2B5EF4-FFF2-40B4-BE49-F238E27FC236}">
              <a16:creationId xmlns="" xmlns:a16="http://schemas.microsoft.com/office/drawing/2014/main" id="{00000000-0008-0000-0500-000055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82" name="Text Box 15">
          <a:extLst>
            <a:ext uri="{FF2B5EF4-FFF2-40B4-BE49-F238E27FC236}">
              <a16:creationId xmlns="" xmlns:a16="http://schemas.microsoft.com/office/drawing/2014/main" id="{00000000-0008-0000-0500-000056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83" name="Text Box 15">
          <a:extLst>
            <a:ext uri="{FF2B5EF4-FFF2-40B4-BE49-F238E27FC236}">
              <a16:creationId xmlns="" xmlns:a16="http://schemas.microsoft.com/office/drawing/2014/main" id="{00000000-0008-0000-0500-000057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84" name="Text Box 15">
          <a:extLst>
            <a:ext uri="{FF2B5EF4-FFF2-40B4-BE49-F238E27FC236}">
              <a16:creationId xmlns="" xmlns:a16="http://schemas.microsoft.com/office/drawing/2014/main" id="{00000000-0008-0000-0500-000058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85" name="Text Box 15">
          <a:extLst>
            <a:ext uri="{FF2B5EF4-FFF2-40B4-BE49-F238E27FC236}">
              <a16:creationId xmlns="" xmlns:a16="http://schemas.microsoft.com/office/drawing/2014/main" id="{00000000-0008-0000-0500-000059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86" name="Text Box 15">
          <a:extLst>
            <a:ext uri="{FF2B5EF4-FFF2-40B4-BE49-F238E27FC236}">
              <a16:creationId xmlns="" xmlns:a16="http://schemas.microsoft.com/office/drawing/2014/main" id="{00000000-0008-0000-0500-00005A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87" name="Text Box 15">
          <a:extLst>
            <a:ext uri="{FF2B5EF4-FFF2-40B4-BE49-F238E27FC236}">
              <a16:creationId xmlns="" xmlns:a16="http://schemas.microsoft.com/office/drawing/2014/main" id="{00000000-0008-0000-0500-00005B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88" name="Text Box 15">
          <a:extLst>
            <a:ext uri="{FF2B5EF4-FFF2-40B4-BE49-F238E27FC236}">
              <a16:creationId xmlns="" xmlns:a16="http://schemas.microsoft.com/office/drawing/2014/main" id="{00000000-0008-0000-0500-00005C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89" name="Text Box 15">
          <a:extLst>
            <a:ext uri="{FF2B5EF4-FFF2-40B4-BE49-F238E27FC236}">
              <a16:creationId xmlns="" xmlns:a16="http://schemas.microsoft.com/office/drawing/2014/main" id="{00000000-0008-0000-0500-00005D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8496"/>
    <xdr:sp macro="" textlink="">
      <xdr:nvSpPr>
        <xdr:cNvPr id="4190" name="Text Box 15">
          <a:extLst>
            <a:ext uri="{FF2B5EF4-FFF2-40B4-BE49-F238E27FC236}">
              <a16:creationId xmlns="" xmlns:a16="http://schemas.microsoft.com/office/drawing/2014/main" id="{00000000-0008-0000-0500-00005E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91" name="Text Box 15">
          <a:extLst>
            <a:ext uri="{FF2B5EF4-FFF2-40B4-BE49-F238E27FC236}">
              <a16:creationId xmlns="" xmlns:a16="http://schemas.microsoft.com/office/drawing/2014/main" id="{00000000-0008-0000-0500-00005F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4331"/>
    <xdr:sp macro="" textlink="">
      <xdr:nvSpPr>
        <xdr:cNvPr id="4192" name="Text Box 15">
          <a:extLst>
            <a:ext uri="{FF2B5EF4-FFF2-40B4-BE49-F238E27FC236}">
              <a16:creationId xmlns="" xmlns:a16="http://schemas.microsoft.com/office/drawing/2014/main" id="{00000000-0008-0000-0500-000060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8496"/>
    <xdr:sp macro="" textlink="">
      <xdr:nvSpPr>
        <xdr:cNvPr id="4193" name="Text Box 15">
          <a:extLst>
            <a:ext uri="{FF2B5EF4-FFF2-40B4-BE49-F238E27FC236}">
              <a16:creationId xmlns="" xmlns:a16="http://schemas.microsoft.com/office/drawing/2014/main" id="{00000000-0008-0000-0500-000061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94" name="Text Box 15">
          <a:extLst>
            <a:ext uri="{FF2B5EF4-FFF2-40B4-BE49-F238E27FC236}">
              <a16:creationId xmlns="" xmlns:a16="http://schemas.microsoft.com/office/drawing/2014/main" id="{00000000-0008-0000-0500-000062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4331"/>
    <xdr:sp macro="" textlink="">
      <xdr:nvSpPr>
        <xdr:cNvPr id="4195" name="Text Box 15">
          <a:extLst>
            <a:ext uri="{FF2B5EF4-FFF2-40B4-BE49-F238E27FC236}">
              <a16:creationId xmlns="" xmlns:a16="http://schemas.microsoft.com/office/drawing/2014/main" id="{00000000-0008-0000-0500-000063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56743"/>
    <xdr:sp macro="" textlink="">
      <xdr:nvSpPr>
        <xdr:cNvPr id="4196" name="Text Box 15">
          <a:extLst>
            <a:ext uri="{FF2B5EF4-FFF2-40B4-BE49-F238E27FC236}">
              <a16:creationId xmlns="" xmlns:a16="http://schemas.microsoft.com/office/drawing/2014/main" id="{00000000-0008-0000-0500-000064100000}"/>
            </a:ext>
          </a:extLst>
        </xdr:cNvPr>
        <xdr:cNvSpPr txBox="1">
          <a:spLocks noChangeArrowheads="1"/>
        </xdr:cNvSpPr>
      </xdr:nvSpPr>
      <xdr:spPr bwMode="auto">
        <a:xfrm>
          <a:off x="4972050" y="26806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97" name="Text Box 15">
          <a:extLst>
            <a:ext uri="{FF2B5EF4-FFF2-40B4-BE49-F238E27FC236}">
              <a16:creationId xmlns="" xmlns:a16="http://schemas.microsoft.com/office/drawing/2014/main" id="{00000000-0008-0000-0500-000065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4331"/>
    <xdr:sp macro="" textlink="">
      <xdr:nvSpPr>
        <xdr:cNvPr id="4198" name="Text Box 15">
          <a:extLst>
            <a:ext uri="{FF2B5EF4-FFF2-40B4-BE49-F238E27FC236}">
              <a16:creationId xmlns="" xmlns:a16="http://schemas.microsoft.com/office/drawing/2014/main" id="{00000000-0008-0000-0500-000066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99" name="Text Box 15">
          <a:extLst>
            <a:ext uri="{FF2B5EF4-FFF2-40B4-BE49-F238E27FC236}">
              <a16:creationId xmlns="" xmlns:a16="http://schemas.microsoft.com/office/drawing/2014/main" id="{00000000-0008-0000-0500-000067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200" name="Text Box 15">
          <a:extLst>
            <a:ext uri="{FF2B5EF4-FFF2-40B4-BE49-F238E27FC236}">
              <a16:creationId xmlns="" xmlns:a16="http://schemas.microsoft.com/office/drawing/2014/main" id="{00000000-0008-0000-0500-000068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201" name="Text Box 15">
          <a:extLst>
            <a:ext uri="{FF2B5EF4-FFF2-40B4-BE49-F238E27FC236}">
              <a16:creationId xmlns="" xmlns:a16="http://schemas.microsoft.com/office/drawing/2014/main" id="{00000000-0008-0000-0500-000069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202" name="Text Box 15">
          <a:extLst>
            <a:ext uri="{FF2B5EF4-FFF2-40B4-BE49-F238E27FC236}">
              <a16:creationId xmlns="" xmlns:a16="http://schemas.microsoft.com/office/drawing/2014/main" id="{00000000-0008-0000-0500-00006A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203" name="Text Box 15">
          <a:extLst>
            <a:ext uri="{FF2B5EF4-FFF2-40B4-BE49-F238E27FC236}">
              <a16:creationId xmlns="" xmlns:a16="http://schemas.microsoft.com/office/drawing/2014/main" id="{00000000-0008-0000-0500-00006B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204" name="Text Box 15">
          <a:extLst>
            <a:ext uri="{FF2B5EF4-FFF2-40B4-BE49-F238E27FC236}">
              <a16:creationId xmlns="" xmlns:a16="http://schemas.microsoft.com/office/drawing/2014/main" id="{00000000-0008-0000-0500-00006C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205" name="Text Box 15">
          <a:extLst>
            <a:ext uri="{FF2B5EF4-FFF2-40B4-BE49-F238E27FC236}">
              <a16:creationId xmlns="" xmlns:a16="http://schemas.microsoft.com/office/drawing/2014/main" id="{00000000-0008-0000-0500-00006D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206" name="Text Box 15">
          <a:extLst>
            <a:ext uri="{FF2B5EF4-FFF2-40B4-BE49-F238E27FC236}">
              <a16:creationId xmlns="" xmlns:a16="http://schemas.microsoft.com/office/drawing/2014/main" id="{00000000-0008-0000-0500-00006E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207" name="Text Box 15">
          <a:extLst>
            <a:ext uri="{FF2B5EF4-FFF2-40B4-BE49-F238E27FC236}">
              <a16:creationId xmlns="" xmlns:a16="http://schemas.microsoft.com/office/drawing/2014/main" id="{00000000-0008-0000-0500-00006F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208" name="Text Box 15">
          <a:extLst>
            <a:ext uri="{FF2B5EF4-FFF2-40B4-BE49-F238E27FC236}">
              <a16:creationId xmlns="" xmlns:a16="http://schemas.microsoft.com/office/drawing/2014/main" id="{00000000-0008-0000-0500-000070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209" name="Text Box 15">
          <a:extLst>
            <a:ext uri="{FF2B5EF4-FFF2-40B4-BE49-F238E27FC236}">
              <a16:creationId xmlns="" xmlns:a16="http://schemas.microsoft.com/office/drawing/2014/main" id="{00000000-0008-0000-0500-000071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210" name="Text Box 15">
          <a:extLst>
            <a:ext uri="{FF2B5EF4-FFF2-40B4-BE49-F238E27FC236}">
              <a16:creationId xmlns="" xmlns:a16="http://schemas.microsoft.com/office/drawing/2014/main" id="{00000000-0008-0000-0500-000072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211" name="Text Box 15">
          <a:extLst>
            <a:ext uri="{FF2B5EF4-FFF2-40B4-BE49-F238E27FC236}">
              <a16:creationId xmlns="" xmlns:a16="http://schemas.microsoft.com/office/drawing/2014/main" id="{00000000-0008-0000-0500-000073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8496"/>
    <xdr:sp macro="" textlink="">
      <xdr:nvSpPr>
        <xdr:cNvPr id="4212" name="Text Box 15">
          <a:extLst>
            <a:ext uri="{FF2B5EF4-FFF2-40B4-BE49-F238E27FC236}">
              <a16:creationId xmlns="" xmlns:a16="http://schemas.microsoft.com/office/drawing/2014/main" id="{00000000-0008-0000-0500-000074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213" name="Text Box 15">
          <a:extLst>
            <a:ext uri="{FF2B5EF4-FFF2-40B4-BE49-F238E27FC236}">
              <a16:creationId xmlns="" xmlns:a16="http://schemas.microsoft.com/office/drawing/2014/main" id="{00000000-0008-0000-0500-000075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331"/>
    <xdr:sp macro="" textlink="">
      <xdr:nvSpPr>
        <xdr:cNvPr id="4214" name="Text Box 15">
          <a:extLst>
            <a:ext uri="{FF2B5EF4-FFF2-40B4-BE49-F238E27FC236}">
              <a16:creationId xmlns="" xmlns:a16="http://schemas.microsoft.com/office/drawing/2014/main" id="{00000000-0008-0000-0500-000076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8496"/>
    <xdr:sp macro="" textlink="">
      <xdr:nvSpPr>
        <xdr:cNvPr id="4215" name="Text Box 15">
          <a:extLst>
            <a:ext uri="{FF2B5EF4-FFF2-40B4-BE49-F238E27FC236}">
              <a16:creationId xmlns="" xmlns:a16="http://schemas.microsoft.com/office/drawing/2014/main" id="{00000000-0008-0000-0500-000077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216" name="Text Box 15">
          <a:extLst>
            <a:ext uri="{FF2B5EF4-FFF2-40B4-BE49-F238E27FC236}">
              <a16:creationId xmlns="" xmlns:a16="http://schemas.microsoft.com/office/drawing/2014/main" id="{00000000-0008-0000-0500-000078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331"/>
    <xdr:sp macro="" textlink="">
      <xdr:nvSpPr>
        <xdr:cNvPr id="4217" name="Text Box 15">
          <a:extLst>
            <a:ext uri="{FF2B5EF4-FFF2-40B4-BE49-F238E27FC236}">
              <a16:creationId xmlns="" xmlns:a16="http://schemas.microsoft.com/office/drawing/2014/main" id="{00000000-0008-0000-0500-000079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56743"/>
    <xdr:sp macro="" textlink="">
      <xdr:nvSpPr>
        <xdr:cNvPr id="4218" name="Text Box 15">
          <a:extLst>
            <a:ext uri="{FF2B5EF4-FFF2-40B4-BE49-F238E27FC236}">
              <a16:creationId xmlns="" xmlns:a16="http://schemas.microsoft.com/office/drawing/2014/main" id="{00000000-0008-0000-0500-00007A100000}"/>
            </a:ext>
          </a:extLst>
        </xdr:cNvPr>
        <xdr:cNvSpPr txBox="1">
          <a:spLocks noChangeArrowheads="1"/>
        </xdr:cNvSpPr>
      </xdr:nvSpPr>
      <xdr:spPr bwMode="auto">
        <a:xfrm>
          <a:off x="4972050" y="26806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219" name="Text Box 15">
          <a:extLst>
            <a:ext uri="{FF2B5EF4-FFF2-40B4-BE49-F238E27FC236}">
              <a16:creationId xmlns="" xmlns:a16="http://schemas.microsoft.com/office/drawing/2014/main" id="{00000000-0008-0000-0500-00007B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331"/>
    <xdr:sp macro="" textlink="">
      <xdr:nvSpPr>
        <xdr:cNvPr id="4220" name="Text Box 15">
          <a:extLst>
            <a:ext uri="{FF2B5EF4-FFF2-40B4-BE49-F238E27FC236}">
              <a16:creationId xmlns="" xmlns:a16="http://schemas.microsoft.com/office/drawing/2014/main" id="{00000000-0008-0000-0500-00007C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221" name="Text Box 15">
          <a:extLst>
            <a:ext uri="{FF2B5EF4-FFF2-40B4-BE49-F238E27FC236}">
              <a16:creationId xmlns="" xmlns:a16="http://schemas.microsoft.com/office/drawing/2014/main" id="{00000000-0008-0000-0500-00007D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222" name="Text Box 15">
          <a:extLst>
            <a:ext uri="{FF2B5EF4-FFF2-40B4-BE49-F238E27FC236}">
              <a16:creationId xmlns="" xmlns:a16="http://schemas.microsoft.com/office/drawing/2014/main" id="{00000000-0008-0000-0500-00007E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223" name="Text Box 15">
          <a:extLst>
            <a:ext uri="{FF2B5EF4-FFF2-40B4-BE49-F238E27FC236}">
              <a16:creationId xmlns="" xmlns:a16="http://schemas.microsoft.com/office/drawing/2014/main" id="{00000000-0008-0000-0500-00007F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224" name="Text Box 15">
          <a:extLst>
            <a:ext uri="{FF2B5EF4-FFF2-40B4-BE49-F238E27FC236}">
              <a16:creationId xmlns="" xmlns:a16="http://schemas.microsoft.com/office/drawing/2014/main" id="{00000000-0008-0000-0500-000080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225" name="Text Box 15">
          <a:extLst>
            <a:ext uri="{FF2B5EF4-FFF2-40B4-BE49-F238E27FC236}">
              <a16:creationId xmlns="" xmlns:a16="http://schemas.microsoft.com/office/drawing/2014/main" id="{00000000-0008-0000-0500-000081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226" name="Text Box 15">
          <a:extLst>
            <a:ext uri="{FF2B5EF4-FFF2-40B4-BE49-F238E27FC236}">
              <a16:creationId xmlns="" xmlns:a16="http://schemas.microsoft.com/office/drawing/2014/main" id="{00000000-0008-0000-0500-000082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227" name="Text Box 15">
          <a:extLst>
            <a:ext uri="{FF2B5EF4-FFF2-40B4-BE49-F238E27FC236}">
              <a16:creationId xmlns="" xmlns:a16="http://schemas.microsoft.com/office/drawing/2014/main" id="{00000000-0008-0000-0500-000083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228" name="Text Box 15">
          <a:extLst>
            <a:ext uri="{FF2B5EF4-FFF2-40B4-BE49-F238E27FC236}">
              <a16:creationId xmlns="" xmlns:a16="http://schemas.microsoft.com/office/drawing/2014/main" id="{00000000-0008-0000-0500-000084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229" name="Text Box 15">
          <a:extLst>
            <a:ext uri="{FF2B5EF4-FFF2-40B4-BE49-F238E27FC236}">
              <a16:creationId xmlns="" xmlns:a16="http://schemas.microsoft.com/office/drawing/2014/main" id="{00000000-0008-0000-0500-000085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230" name="Text Box 15">
          <a:extLst>
            <a:ext uri="{FF2B5EF4-FFF2-40B4-BE49-F238E27FC236}">
              <a16:creationId xmlns="" xmlns:a16="http://schemas.microsoft.com/office/drawing/2014/main" id="{00000000-0008-0000-0500-000086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231" name="Text Box 15">
          <a:extLst>
            <a:ext uri="{FF2B5EF4-FFF2-40B4-BE49-F238E27FC236}">
              <a16:creationId xmlns="" xmlns:a16="http://schemas.microsoft.com/office/drawing/2014/main" id="{00000000-0008-0000-0500-000087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232" name="Text Box 15">
          <a:extLst>
            <a:ext uri="{FF2B5EF4-FFF2-40B4-BE49-F238E27FC236}">
              <a16:creationId xmlns="" xmlns:a16="http://schemas.microsoft.com/office/drawing/2014/main" id="{00000000-0008-0000-0500-000088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233" name="Text Box 15">
          <a:extLst>
            <a:ext uri="{FF2B5EF4-FFF2-40B4-BE49-F238E27FC236}">
              <a16:creationId xmlns="" xmlns:a16="http://schemas.microsoft.com/office/drawing/2014/main" id="{00000000-0008-0000-0500-000089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234" name="Text Box 15">
          <a:extLst>
            <a:ext uri="{FF2B5EF4-FFF2-40B4-BE49-F238E27FC236}">
              <a16:creationId xmlns="" xmlns:a16="http://schemas.microsoft.com/office/drawing/2014/main" id="{00000000-0008-0000-0500-00008A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235" name="Text Box 15">
          <a:extLst>
            <a:ext uri="{FF2B5EF4-FFF2-40B4-BE49-F238E27FC236}">
              <a16:creationId xmlns="" xmlns:a16="http://schemas.microsoft.com/office/drawing/2014/main" id="{00000000-0008-0000-0500-00008B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236" name="Text Box 15">
          <a:extLst>
            <a:ext uri="{FF2B5EF4-FFF2-40B4-BE49-F238E27FC236}">
              <a16:creationId xmlns="" xmlns:a16="http://schemas.microsoft.com/office/drawing/2014/main" id="{00000000-0008-0000-0500-00008C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237" name="Text Box 15">
          <a:extLst>
            <a:ext uri="{FF2B5EF4-FFF2-40B4-BE49-F238E27FC236}">
              <a16:creationId xmlns="" xmlns:a16="http://schemas.microsoft.com/office/drawing/2014/main" id="{00000000-0008-0000-0500-00008D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238" name="Text Box 15">
          <a:extLst>
            <a:ext uri="{FF2B5EF4-FFF2-40B4-BE49-F238E27FC236}">
              <a16:creationId xmlns="" xmlns:a16="http://schemas.microsoft.com/office/drawing/2014/main" id="{00000000-0008-0000-0500-00008E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239" name="Text Box 15">
          <a:extLst>
            <a:ext uri="{FF2B5EF4-FFF2-40B4-BE49-F238E27FC236}">
              <a16:creationId xmlns="" xmlns:a16="http://schemas.microsoft.com/office/drawing/2014/main" id="{00000000-0008-0000-0500-00008F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240" name="Text Box 15">
          <a:extLst>
            <a:ext uri="{FF2B5EF4-FFF2-40B4-BE49-F238E27FC236}">
              <a16:creationId xmlns="" xmlns:a16="http://schemas.microsoft.com/office/drawing/2014/main" id="{00000000-0008-0000-0500-000090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241" name="Text Box 15">
          <a:extLst>
            <a:ext uri="{FF2B5EF4-FFF2-40B4-BE49-F238E27FC236}">
              <a16:creationId xmlns="" xmlns:a16="http://schemas.microsoft.com/office/drawing/2014/main" id="{00000000-0008-0000-0500-000091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242" name="Text Box 15">
          <a:extLst>
            <a:ext uri="{FF2B5EF4-FFF2-40B4-BE49-F238E27FC236}">
              <a16:creationId xmlns="" xmlns:a16="http://schemas.microsoft.com/office/drawing/2014/main" id="{00000000-0008-0000-0500-000092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243" name="Text Box 15">
          <a:extLst>
            <a:ext uri="{FF2B5EF4-FFF2-40B4-BE49-F238E27FC236}">
              <a16:creationId xmlns="" xmlns:a16="http://schemas.microsoft.com/office/drawing/2014/main" id="{00000000-0008-0000-0500-000093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244" name="Text Box 15">
          <a:extLst>
            <a:ext uri="{FF2B5EF4-FFF2-40B4-BE49-F238E27FC236}">
              <a16:creationId xmlns="" xmlns:a16="http://schemas.microsoft.com/office/drawing/2014/main" id="{00000000-0008-0000-0500-000094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245" name="Text Box 15">
          <a:extLst>
            <a:ext uri="{FF2B5EF4-FFF2-40B4-BE49-F238E27FC236}">
              <a16:creationId xmlns="" xmlns:a16="http://schemas.microsoft.com/office/drawing/2014/main" id="{00000000-0008-0000-0500-000095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246" name="Text Box 15">
          <a:extLst>
            <a:ext uri="{FF2B5EF4-FFF2-40B4-BE49-F238E27FC236}">
              <a16:creationId xmlns="" xmlns:a16="http://schemas.microsoft.com/office/drawing/2014/main" id="{00000000-0008-0000-0500-000096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247" name="Text Box 15">
          <a:extLst>
            <a:ext uri="{FF2B5EF4-FFF2-40B4-BE49-F238E27FC236}">
              <a16:creationId xmlns="" xmlns:a16="http://schemas.microsoft.com/office/drawing/2014/main" id="{00000000-0008-0000-0500-000097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248" name="Text Box 15">
          <a:extLst>
            <a:ext uri="{FF2B5EF4-FFF2-40B4-BE49-F238E27FC236}">
              <a16:creationId xmlns="" xmlns:a16="http://schemas.microsoft.com/office/drawing/2014/main" id="{00000000-0008-0000-0500-000098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249" name="Text Box 15">
          <a:extLst>
            <a:ext uri="{FF2B5EF4-FFF2-40B4-BE49-F238E27FC236}">
              <a16:creationId xmlns="" xmlns:a16="http://schemas.microsoft.com/office/drawing/2014/main" id="{00000000-0008-0000-0500-000099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8496"/>
    <xdr:sp macro="" textlink="">
      <xdr:nvSpPr>
        <xdr:cNvPr id="4250" name="Text Box 15">
          <a:extLst>
            <a:ext uri="{FF2B5EF4-FFF2-40B4-BE49-F238E27FC236}">
              <a16:creationId xmlns="" xmlns:a16="http://schemas.microsoft.com/office/drawing/2014/main" id="{00000000-0008-0000-0500-00009A100000}"/>
            </a:ext>
          </a:extLst>
        </xdr:cNvPr>
        <xdr:cNvSpPr txBox="1">
          <a:spLocks noChangeArrowheads="1"/>
        </xdr:cNvSpPr>
      </xdr:nvSpPr>
      <xdr:spPr bwMode="auto">
        <a:xfrm>
          <a:off x="4972050" y="29054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51" name="Text Box 15">
          <a:extLst>
            <a:ext uri="{FF2B5EF4-FFF2-40B4-BE49-F238E27FC236}">
              <a16:creationId xmlns="" xmlns:a16="http://schemas.microsoft.com/office/drawing/2014/main" id="{00000000-0008-0000-0500-00009B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331"/>
    <xdr:sp macro="" textlink="">
      <xdr:nvSpPr>
        <xdr:cNvPr id="4252" name="Text Box 15">
          <a:extLst>
            <a:ext uri="{FF2B5EF4-FFF2-40B4-BE49-F238E27FC236}">
              <a16:creationId xmlns="" xmlns:a16="http://schemas.microsoft.com/office/drawing/2014/main" id="{00000000-0008-0000-0500-00009C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56743"/>
    <xdr:sp macro="" textlink="">
      <xdr:nvSpPr>
        <xdr:cNvPr id="4253" name="Text Box 15">
          <a:extLst>
            <a:ext uri="{FF2B5EF4-FFF2-40B4-BE49-F238E27FC236}">
              <a16:creationId xmlns="" xmlns:a16="http://schemas.microsoft.com/office/drawing/2014/main" id="{00000000-0008-0000-0500-00009D100000}"/>
            </a:ext>
          </a:extLst>
        </xdr:cNvPr>
        <xdr:cNvSpPr txBox="1">
          <a:spLocks noChangeArrowheads="1"/>
        </xdr:cNvSpPr>
      </xdr:nvSpPr>
      <xdr:spPr bwMode="auto">
        <a:xfrm>
          <a:off x="4972050" y="29054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54" name="Text Box 15">
          <a:extLst>
            <a:ext uri="{FF2B5EF4-FFF2-40B4-BE49-F238E27FC236}">
              <a16:creationId xmlns="" xmlns:a16="http://schemas.microsoft.com/office/drawing/2014/main" id="{00000000-0008-0000-0500-00009E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331"/>
    <xdr:sp macro="" textlink="">
      <xdr:nvSpPr>
        <xdr:cNvPr id="4255" name="Text Box 15">
          <a:extLst>
            <a:ext uri="{FF2B5EF4-FFF2-40B4-BE49-F238E27FC236}">
              <a16:creationId xmlns="" xmlns:a16="http://schemas.microsoft.com/office/drawing/2014/main" id="{00000000-0008-0000-0500-00009F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56" name="Text Box 15">
          <a:extLst>
            <a:ext uri="{FF2B5EF4-FFF2-40B4-BE49-F238E27FC236}">
              <a16:creationId xmlns="" xmlns:a16="http://schemas.microsoft.com/office/drawing/2014/main" id="{00000000-0008-0000-0500-0000A0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57" name="Text Box 15">
          <a:extLst>
            <a:ext uri="{FF2B5EF4-FFF2-40B4-BE49-F238E27FC236}">
              <a16:creationId xmlns="" xmlns:a16="http://schemas.microsoft.com/office/drawing/2014/main" id="{00000000-0008-0000-0500-0000A1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58" name="Text Box 15">
          <a:extLst>
            <a:ext uri="{FF2B5EF4-FFF2-40B4-BE49-F238E27FC236}">
              <a16:creationId xmlns="" xmlns:a16="http://schemas.microsoft.com/office/drawing/2014/main" id="{00000000-0008-0000-0500-0000A2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59" name="Text Box 15">
          <a:extLst>
            <a:ext uri="{FF2B5EF4-FFF2-40B4-BE49-F238E27FC236}">
              <a16:creationId xmlns="" xmlns:a16="http://schemas.microsoft.com/office/drawing/2014/main" id="{00000000-0008-0000-0500-0000A3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60" name="Text Box 15">
          <a:extLst>
            <a:ext uri="{FF2B5EF4-FFF2-40B4-BE49-F238E27FC236}">
              <a16:creationId xmlns="" xmlns:a16="http://schemas.microsoft.com/office/drawing/2014/main" id="{00000000-0008-0000-0500-0000A4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61" name="Text Box 15">
          <a:extLst>
            <a:ext uri="{FF2B5EF4-FFF2-40B4-BE49-F238E27FC236}">
              <a16:creationId xmlns="" xmlns:a16="http://schemas.microsoft.com/office/drawing/2014/main" id="{00000000-0008-0000-0500-0000A5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62" name="Text Box 15">
          <a:extLst>
            <a:ext uri="{FF2B5EF4-FFF2-40B4-BE49-F238E27FC236}">
              <a16:creationId xmlns="" xmlns:a16="http://schemas.microsoft.com/office/drawing/2014/main" id="{00000000-0008-0000-0500-0000A6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63" name="Text Box 15">
          <a:extLst>
            <a:ext uri="{FF2B5EF4-FFF2-40B4-BE49-F238E27FC236}">
              <a16:creationId xmlns="" xmlns:a16="http://schemas.microsoft.com/office/drawing/2014/main" id="{00000000-0008-0000-0500-0000A7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64" name="Text Box 15">
          <a:extLst>
            <a:ext uri="{FF2B5EF4-FFF2-40B4-BE49-F238E27FC236}">
              <a16:creationId xmlns="" xmlns:a16="http://schemas.microsoft.com/office/drawing/2014/main" id="{00000000-0008-0000-0500-0000A8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65" name="Text Box 15">
          <a:extLst>
            <a:ext uri="{FF2B5EF4-FFF2-40B4-BE49-F238E27FC236}">
              <a16:creationId xmlns="" xmlns:a16="http://schemas.microsoft.com/office/drawing/2014/main" id="{00000000-0008-0000-0500-0000A9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66" name="Text Box 15">
          <a:extLst>
            <a:ext uri="{FF2B5EF4-FFF2-40B4-BE49-F238E27FC236}">
              <a16:creationId xmlns="" xmlns:a16="http://schemas.microsoft.com/office/drawing/2014/main" id="{00000000-0008-0000-0500-0000AA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67" name="Text Box 15">
          <a:extLst>
            <a:ext uri="{FF2B5EF4-FFF2-40B4-BE49-F238E27FC236}">
              <a16:creationId xmlns="" xmlns:a16="http://schemas.microsoft.com/office/drawing/2014/main" id="{00000000-0008-0000-0500-0000AB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68" name="Text Box 15">
          <a:extLst>
            <a:ext uri="{FF2B5EF4-FFF2-40B4-BE49-F238E27FC236}">
              <a16:creationId xmlns="" xmlns:a16="http://schemas.microsoft.com/office/drawing/2014/main" id="{00000000-0008-0000-0500-0000AC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69" name="Text Box 15">
          <a:extLst>
            <a:ext uri="{FF2B5EF4-FFF2-40B4-BE49-F238E27FC236}">
              <a16:creationId xmlns="" xmlns:a16="http://schemas.microsoft.com/office/drawing/2014/main" id="{00000000-0008-0000-0500-0000AD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70" name="Text Box 15">
          <a:extLst>
            <a:ext uri="{FF2B5EF4-FFF2-40B4-BE49-F238E27FC236}">
              <a16:creationId xmlns="" xmlns:a16="http://schemas.microsoft.com/office/drawing/2014/main" id="{00000000-0008-0000-0500-0000AE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71" name="Text Box 15">
          <a:extLst>
            <a:ext uri="{FF2B5EF4-FFF2-40B4-BE49-F238E27FC236}">
              <a16:creationId xmlns="" xmlns:a16="http://schemas.microsoft.com/office/drawing/2014/main" id="{00000000-0008-0000-0500-0000AF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8496"/>
    <xdr:sp macro="" textlink="">
      <xdr:nvSpPr>
        <xdr:cNvPr id="4272" name="Text Box 15">
          <a:extLst>
            <a:ext uri="{FF2B5EF4-FFF2-40B4-BE49-F238E27FC236}">
              <a16:creationId xmlns="" xmlns:a16="http://schemas.microsoft.com/office/drawing/2014/main" id="{00000000-0008-0000-0500-0000B0100000}"/>
            </a:ext>
          </a:extLst>
        </xdr:cNvPr>
        <xdr:cNvSpPr txBox="1">
          <a:spLocks noChangeArrowheads="1"/>
        </xdr:cNvSpPr>
      </xdr:nvSpPr>
      <xdr:spPr bwMode="auto">
        <a:xfrm>
          <a:off x="4972050" y="29054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73" name="Text Box 15">
          <a:extLst>
            <a:ext uri="{FF2B5EF4-FFF2-40B4-BE49-F238E27FC236}">
              <a16:creationId xmlns="" xmlns:a16="http://schemas.microsoft.com/office/drawing/2014/main" id="{00000000-0008-0000-0500-0000B1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331"/>
    <xdr:sp macro="" textlink="">
      <xdr:nvSpPr>
        <xdr:cNvPr id="4274" name="Text Box 15">
          <a:extLst>
            <a:ext uri="{FF2B5EF4-FFF2-40B4-BE49-F238E27FC236}">
              <a16:creationId xmlns="" xmlns:a16="http://schemas.microsoft.com/office/drawing/2014/main" id="{00000000-0008-0000-0500-0000B2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56743"/>
    <xdr:sp macro="" textlink="">
      <xdr:nvSpPr>
        <xdr:cNvPr id="4275" name="Text Box 15">
          <a:extLst>
            <a:ext uri="{FF2B5EF4-FFF2-40B4-BE49-F238E27FC236}">
              <a16:creationId xmlns="" xmlns:a16="http://schemas.microsoft.com/office/drawing/2014/main" id="{00000000-0008-0000-0500-0000B3100000}"/>
            </a:ext>
          </a:extLst>
        </xdr:cNvPr>
        <xdr:cNvSpPr txBox="1">
          <a:spLocks noChangeArrowheads="1"/>
        </xdr:cNvSpPr>
      </xdr:nvSpPr>
      <xdr:spPr bwMode="auto">
        <a:xfrm>
          <a:off x="4972050" y="29054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76" name="Text Box 15">
          <a:extLst>
            <a:ext uri="{FF2B5EF4-FFF2-40B4-BE49-F238E27FC236}">
              <a16:creationId xmlns="" xmlns:a16="http://schemas.microsoft.com/office/drawing/2014/main" id="{00000000-0008-0000-0500-0000B4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331"/>
    <xdr:sp macro="" textlink="">
      <xdr:nvSpPr>
        <xdr:cNvPr id="4277" name="Text Box 15">
          <a:extLst>
            <a:ext uri="{FF2B5EF4-FFF2-40B4-BE49-F238E27FC236}">
              <a16:creationId xmlns="" xmlns:a16="http://schemas.microsoft.com/office/drawing/2014/main" id="{00000000-0008-0000-0500-0000B5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78" name="Text Box 15">
          <a:extLst>
            <a:ext uri="{FF2B5EF4-FFF2-40B4-BE49-F238E27FC236}">
              <a16:creationId xmlns="" xmlns:a16="http://schemas.microsoft.com/office/drawing/2014/main" id="{00000000-0008-0000-0500-0000B6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79" name="Text Box 15">
          <a:extLst>
            <a:ext uri="{FF2B5EF4-FFF2-40B4-BE49-F238E27FC236}">
              <a16:creationId xmlns="" xmlns:a16="http://schemas.microsoft.com/office/drawing/2014/main" id="{00000000-0008-0000-0500-0000B7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80" name="Text Box 15">
          <a:extLst>
            <a:ext uri="{FF2B5EF4-FFF2-40B4-BE49-F238E27FC236}">
              <a16:creationId xmlns="" xmlns:a16="http://schemas.microsoft.com/office/drawing/2014/main" id="{00000000-0008-0000-0500-0000B8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81" name="Text Box 15">
          <a:extLst>
            <a:ext uri="{FF2B5EF4-FFF2-40B4-BE49-F238E27FC236}">
              <a16:creationId xmlns="" xmlns:a16="http://schemas.microsoft.com/office/drawing/2014/main" id="{00000000-0008-0000-0500-0000B9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82" name="Text Box 15">
          <a:extLst>
            <a:ext uri="{FF2B5EF4-FFF2-40B4-BE49-F238E27FC236}">
              <a16:creationId xmlns="" xmlns:a16="http://schemas.microsoft.com/office/drawing/2014/main" id="{00000000-0008-0000-0500-0000BA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83" name="Text Box 15">
          <a:extLst>
            <a:ext uri="{FF2B5EF4-FFF2-40B4-BE49-F238E27FC236}">
              <a16:creationId xmlns="" xmlns:a16="http://schemas.microsoft.com/office/drawing/2014/main" id="{00000000-0008-0000-0500-0000BB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84" name="Text Box 15">
          <a:extLst>
            <a:ext uri="{FF2B5EF4-FFF2-40B4-BE49-F238E27FC236}">
              <a16:creationId xmlns="" xmlns:a16="http://schemas.microsoft.com/office/drawing/2014/main" id="{00000000-0008-0000-0500-0000BC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85" name="Text Box 15">
          <a:extLst>
            <a:ext uri="{FF2B5EF4-FFF2-40B4-BE49-F238E27FC236}">
              <a16:creationId xmlns="" xmlns:a16="http://schemas.microsoft.com/office/drawing/2014/main" id="{00000000-0008-0000-0500-0000BD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86" name="Text Box 15">
          <a:extLst>
            <a:ext uri="{FF2B5EF4-FFF2-40B4-BE49-F238E27FC236}">
              <a16:creationId xmlns="" xmlns:a16="http://schemas.microsoft.com/office/drawing/2014/main" id="{00000000-0008-0000-0500-0000BE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87" name="Text Box 15">
          <a:extLst>
            <a:ext uri="{FF2B5EF4-FFF2-40B4-BE49-F238E27FC236}">
              <a16:creationId xmlns="" xmlns:a16="http://schemas.microsoft.com/office/drawing/2014/main" id="{00000000-0008-0000-0500-0000BF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88" name="Text Box 15">
          <a:extLst>
            <a:ext uri="{FF2B5EF4-FFF2-40B4-BE49-F238E27FC236}">
              <a16:creationId xmlns="" xmlns:a16="http://schemas.microsoft.com/office/drawing/2014/main" id="{00000000-0008-0000-0500-0000C0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89" name="Text Box 15">
          <a:extLst>
            <a:ext uri="{FF2B5EF4-FFF2-40B4-BE49-F238E27FC236}">
              <a16:creationId xmlns="" xmlns:a16="http://schemas.microsoft.com/office/drawing/2014/main" id="{00000000-0008-0000-0500-0000C1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90" name="Text Box 15">
          <a:extLst>
            <a:ext uri="{FF2B5EF4-FFF2-40B4-BE49-F238E27FC236}">
              <a16:creationId xmlns="" xmlns:a16="http://schemas.microsoft.com/office/drawing/2014/main" id="{00000000-0008-0000-0500-0000C2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91" name="Text Box 15">
          <a:extLst>
            <a:ext uri="{FF2B5EF4-FFF2-40B4-BE49-F238E27FC236}">
              <a16:creationId xmlns="" xmlns:a16="http://schemas.microsoft.com/office/drawing/2014/main" id="{00000000-0008-0000-0500-0000C3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92" name="Text Box 15">
          <a:extLst>
            <a:ext uri="{FF2B5EF4-FFF2-40B4-BE49-F238E27FC236}">
              <a16:creationId xmlns="" xmlns:a16="http://schemas.microsoft.com/office/drawing/2014/main" id="{00000000-0008-0000-0500-0000C4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93" name="Text Box 15">
          <a:extLst>
            <a:ext uri="{FF2B5EF4-FFF2-40B4-BE49-F238E27FC236}">
              <a16:creationId xmlns="" xmlns:a16="http://schemas.microsoft.com/office/drawing/2014/main" id="{00000000-0008-0000-0500-0000C5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94" name="Text Box 15">
          <a:extLst>
            <a:ext uri="{FF2B5EF4-FFF2-40B4-BE49-F238E27FC236}">
              <a16:creationId xmlns="" xmlns:a16="http://schemas.microsoft.com/office/drawing/2014/main" id="{00000000-0008-0000-0500-0000C6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95" name="Text Box 15">
          <a:extLst>
            <a:ext uri="{FF2B5EF4-FFF2-40B4-BE49-F238E27FC236}">
              <a16:creationId xmlns="" xmlns:a16="http://schemas.microsoft.com/office/drawing/2014/main" id="{00000000-0008-0000-0500-0000C7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96" name="Text Box 15">
          <a:extLst>
            <a:ext uri="{FF2B5EF4-FFF2-40B4-BE49-F238E27FC236}">
              <a16:creationId xmlns="" xmlns:a16="http://schemas.microsoft.com/office/drawing/2014/main" id="{00000000-0008-0000-0500-0000C8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97" name="Text Box 15">
          <a:extLst>
            <a:ext uri="{FF2B5EF4-FFF2-40B4-BE49-F238E27FC236}">
              <a16:creationId xmlns="" xmlns:a16="http://schemas.microsoft.com/office/drawing/2014/main" id="{00000000-0008-0000-0500-0000C9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98" name="Text Box 15">
          <a:extLst>
            <a:ext uri="{FF2B5EF4-FFF2-40B4-BE49-F238E27FC236}">
              <a16:creationId xmlns="" xmlns:a16="http://schemas.microsoft.com/office/drawing/2014/main" id="{00000000-0008-0000-0500-0000CA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99" name="Text Box 15">
          <a:extLst>
            <a:ext uri="{FF2B5EF4-FFF2-40B4-BE49-F238E27FC236}">
              <a16:creationId xmlns="" xmlns:a16="http://schemas.microsoft.com/office/drawing/2014/main" id="{00000000-0008-0000-0500-0000CB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300" name="Text Box 15">
          <a:extLst>
            <a:ext uri="{FF2B5EF4-FFF2-40B4-BE49-F238E27FC236}">
              <a16:creationId xmlns="" xmlns:a16="http://schemas.microsoft.com/office/drawing/2014/main" id="{00000000-0008-0000-0500-0000CC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301" name="Text Box 15">
          <a:extLst>
            <a:ext uri="{FF2B5EF4-FFF2-40B4-BE49-F238E27FC236}">
              <a16:creationId xmlns="" xmlns:a16="http://schemas.microsoft.com/office/drawing/2014/main" id="{00000000-0008-0000-0500-0000CD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302" name="Text Box 15">
          <a:extLst>
            <a:ext uri="{FF2B5EF4-FFF2-40B4-BE49-F238E27FC236}">
              <a16:creationId xmlns="" xmlns:a16="http://schemas.microsoft.com/office/drawing/2014/main" id="{00000000-0008-0000-0500-0000CE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303" name="Text Box 15">
          <a:extLst>
            <a:ext uri="{FF2B5EF4-FFF2-40B4-BE49-F238E27FC236}">
              <a16:creationId xmlns="" xmlns:a16="http://schemas.microsoft.com/office/drawing/2014/main" id="{00000000-0008-0000-0500-0000CF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304" name="Text Box 15">
          <a:extLst>
            <a:ext uri="{FF2B5EF4-FFF2-40B4-BE49-F238E27FC236}">
              <a16:creationId xmlns="" xmlns:a16="http://schemas.microsoft.com/office/drawing/2014/main" id="{00000000-0008-0000-0500-0000D0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305" name="Text Box 15">
          <a:extLst>
            <a:ext uri="{FF2B5EF4-FFF2-40B4-BE49-F238E27FC236}">
              <a16:creationId xmlns="" xmlns:a16="http://schemas.microsoft.com/office/drawing/2014/main" id="{00000000-0008-0000-0500-0000D1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306" name="Text Box 15">
          <a:extLst>
            <a:ext uri="{FF2B5EF4-FFF2-40B4-BE49-F238E27FC236}">
              <a16:creationId xmlns="" xmlns:a16="http://schemas.microsoft.com/office/drawing/2014/main" id="{00000000-0008-0000-0500-0000D2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307" name="Text Box 15">
          <a:extLst>
            <a:ext uri="{FF2B5EF4-FFF2-40B4-BE49-F238E27FC236}">
              <a16:creationId xmlns="" xmlns:a16="http://schemas.microsoft.com/office/drawing/2014/main" id="{00000000-0008-0000-0500-0000D3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308" name="Text Box 15">
          <a:extLst>
            <a:ext uri="{FF2B5EF4-FFF2-40B4-BE49-F238E27FC236}">
              <a16:creationId xmlns="" xmlns:a16="http://schemas.microsoft.com/office/drawing/2014/main" id="{00000000-0008-0000-0500-0000D4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309" name="Text Box 15">
          <a:extLst>
            <a:ext uri="{FF2B5EF4-FFF2-40B4-BE49-F238E27FC236}">
              <a16:creationId xmlns="" xmlns:a16="http://schemas.microsoft.com/office/drawing/2014/main" id="{00000000-0008-0000-0500-0000D5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310" name="Text Box 15">
          <a:extLst>
            <a:ext uri="{FF2B5EF4-FFF2-40B4-BE49-F238E27FC236}">
              <a16:creationId xmlns="" xmlns:a16="http://schemas.microsoft.com/office/drawing/2014/main" id="{00000000-0008-0000-0500-0000D6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311" name="Text Box 15">
          <a:extLst>
            <a:ext uri="{FF2B5EF4-FFF2-40B4-BE49-F238E27FC236}">
              <a16:creationId xmlns="" xmlns:a16="http://schemas.microsoft.com/office/drawing/2014/main" id="{00000000-0008-0000-0500-0000D7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61691"/>
    <xdr:sp macro="" textlink="">
      <xdr:nvSpPr>
        <xdr:cNvPr id="4312" name="Text Box 15">
          <a:extLst>
            <a:ext uri="{FF2B5EF4-FFF2-40B4-BE49-F238E27FC236}">
              <a16:creationId xmlns="" xmlns:a16="http://schemas.microsoft.com/office/drawing/2014/main" id="{00000000-0008-0000-0500-0000D8100000}"/>
            </a:ext>
          </a:extLst>
        </xdr:cNvPr>
        <xdr:cNvSpPr txBox="1">
          <a:spLocks noChangeArrowheads="1"/>
        </xdr:cNvSpPr>
      </xdr:nvSpPr>
      <xdr:spPr bwMode="auto">
        <a:xfrm>
          <a:off x="4972050" y="313023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313" name="Text Box 15">
          <a:extLst>
            <a:ext uri="{FF2B5EF4-FFF2-40B4-BE49-F238E27FC236}">
              <a16:creationId xmlns="" xmlns:a16="http://schemas.microsoft.com/office/drawing/2014/main" id="{00000000-0008-0000-0500-0000D9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331"/>
    <xdr:sp macro="" textlink="">
      <xdr:nvSpPr>
        <xdr:cNvPr id="4314" name="Text Box 15">
          <a:extLst>
            <a:ext uri="{FF2B5EF4-FFF2-40B4-BE49-F238E27FC236}">
              <a16:creationId xmlns="" xmlns:a16="http://schemas.microsoft.com/office/drawing/2014/main" id="{00000000-0008-0000-0500-0000DA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8496"/>
    <xdr:sp macro="" textlink="">
      <xdr:nvSpPr>
        <xdr:cNvPr id="4315" name="Text Box 15">
          <a:extLst>
            <a:ext uri="{FF2B5EF4-FFF2-40B4-BE49-F238E27FC236}">
              <a16:creationId xmlns="" xmlns:a16="http://schemas.microsoft.com/office/drawing/2014/main" id="{00000000-0008-0000-0500-0000DB100000}"/>
            </a:ext>
          </a:extLst>
        </xdr:cNvPr>
        <xdr:cNvSpPr txBox="1">
          <a:spLocks noChangeArrowheads="1"/>
        </xdr:cNvSpPr>
      </xdr:nvSpPr>
      <xdr:spPr bwMode="auto">
        <a:xfrm>
          <a:off x="4972050" y="31302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316" name="Text Box 15">
          <a:extLst>
            <a:ext uri="{FF2B5EF4-FFF2-40B4-BE49-F238E27FC236}">
              <a16:creationId xmlns="" xmlns:a16="http://schemas.microsoft.com/office/drawing/2014/main" id="{00000000-0008-0000-0500-0000DC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331"/>
    <xdr:sp macro="" textlink="">
      <xdr:nvSpPr>
        <xdr:cNvPr id="4317" name="Text Box 15">
          <a:extLst>
            <a:ext uri="{FF2B5EF4-FFF2-40B4-BE49-F238E27FC236}">
              <a16:creationId xmlns="" xmlns:a16="http://schemas.microsoft.com/office/drawing/2014/main" id="{00000000-0008-0000-0500-0000DD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56743"/>
    <xdr:sp macro="" textlink="">
      <xdr:nvSpPr>
        <xdr:cNvPr id="4318" name="Text Box 15">
          <a:extLst>
            <a:ext uri="{FF2B5EF4-FFF2-40B4-BE49-F238E27FC236}">
              <a16:creationId xmlns="" xmlns:a16="http://schemas.microsoft.com/office/drawing/2014/main" id="{00000000-0008-0000-0500-0000DE100000}"/>
            </a:ext>
          </a:extLst>
        </xdr:cNvPr>
        <xdr:cNvSpPr txBox="1">
          <a:spLocks noChangeArrowheads="1"/>
        </xdr:cNvSpPr>
      </xdr:nvSpPr>
      <xdr:spPr bwMode="auto">
        <a:xfrm>
          <a:off x="4972050" y="31302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319" name="Text Box 15">
          <a:extLst>
            <a:ext uri="{FF2B5EF4-FFF2-40B4-BE49-F238E27FC236}">
              <a16:creationId xmlns="" xmlns:a16="http://schemas.microsoft.com/office/drawing/2014/main" id="{00000000-0008-0000-0500-0000DF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331"/>
    <xdr:sp macro="" textlink="">
      <xdr:nvSpPr>
        <xdr:cNvPr id="4320" name="Text Box 15">
          <a:extLst>
            <a:ext uri="{FF2B5EF4-FFF2-40B4-BE49-F238E27FC236}">
              <a16:creationId xmlns="" xmlns:a16="http://schemas.microsoft.com/office/drawing/2014/main" id="{00000000-0008-0000-0500-0000E0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321" name="Text Box 15">
          <a:extLst>
            <a:ext uri="{FF2B5EF4-FFF2-40B4-BE49-F238E27FC236}">
              <a16:creationId xmlns="" xmlns:a16="http://schemas.microsoft.com/office/drawing/2014/main" id="{00000000-0008-0000-0500-0000E1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322" name="Text Box 15">
          <a:extLst>
            <a:ext uri="{FF2B5EF4-FFF2-40B4-BE49-F238E27FC236}">
              <a16:creationId xmlns="" xmlns:a16="http://schemas.microsoft.com/office/drawing/2014/main" id="{00000000-0008-0000-0500-0000E2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323" name="Text Box 15">
          <a:extLst>
            <a:ext uri="{FF2B5EF4-FFF2-40B4-BE49-F238E27FC236}">
              <a16:creationId xmlns="" xmlns:a16="http://schemas.microsoft.com/office/drawing/2014/main" id="{00000000-0008-0000-0500-0000E3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324" name="Text Box 15">
          <a:extLst>
            <a:ext uri="{FF2B5EF4-FFF2-40B4-BE49-F238E27FC236}">
              <a16:creationId xmlns="" xmlns:a16="http://schemas.microsoft.com/office/drawing/2014/main" id="{00000000-0008-0000-0500-0000E4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325" name="Text Box 15">
          <a:extLst>
            <a:ext uri="{FF2B5EF4-FFF2-40B4-BE49-F238E27FC236}">
              <a16:creationId xmlns="" xmlns:a16="http://schemas.microsoft.com/office/drawing/2014/main" id="{00000000-0008-0000-0500-0000E5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326" name="Text Box 15">
          <a:extLst>
            <a:ext uri="{FF2B5EF4-FFF2-40B4-BE49-F238E27FC236}">
              <a16:creationId xmlns="" xmlns:a16="http://schemas.microsoft.com/office/drawing/2014/main" id="{00000000-0008-0000-0500-0000E6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327" name="Text Box 15">
          <a:extLst>
            <a:ext uri="{FF2B5EF4-FFF2-40B4-BE49-F238E27FC236}">
              <a16:creationId xmlns="" xmlns:a16="http://schemas.microsoft.com/office/drawing/2014/main" id="{00000000-0008-0000-0500-0000E7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328" name="Text Box 15">
          <a:extLst>
            <a:ext uri="{FF2B5EF4-FFF2-40B4-BE49-F238E27FC236}">
              <a16:creationId xmlns="" xmlns:a16="http://schemas.microsoft.com/office/drawing/2014/main" id="{00000000-0008-0000-0500-0000E8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329" name="Text Box 15">
          <a:extLst>
            <a:ext uri="{FF2B5EF4-FFF2-40B4-BE49-F238E27FC236}">
              <a16:creationId xmlns="" xmlns:a16="http://schemas.microsoft.com/office/drawing/2014/main" id="{00000000-0008-0000-0500-0000E9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330" name="Text Box 15">
          <a:extLst>
            <a:ext uri="{FF2B5EF4-FFF2-40B4-BE49-F238E27FC236}">
              <a16:creationId xmlns="" xmlns:a16="http://schemas.microsoft.com/office/drawing/2014/main" id="{00000000-0008-0000-0500-0000EA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331" name="Text Box 15">
          <a:extLst>
            <a:ext uri="{FF2B5EF4-FFF2-40B4-BE49-F238E27FC236}">
              <a16:creationId xmlns="" xmlns:a16="http://schemas.microsoft.com/office/drawing/2014/main" id="{00000000-0008-0000-0500-0000EB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332" name="Text Box 15">
          <a:extLst>
            <a:ext uri="{FF2B5EF4-FFF2-40B4-BE49-F238E27FC236}">
              <a16:creationId xmlns="" xmlns:a16="http://schemas.microsoft.com/office/drawing/2014/main" id="{00000000-0008-0000-0500-0000EC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333" name="Text Box 15">
          <a:extLst>
            <a:ext uri="{FF2B5EF4-FFF2-40B4-BE49-F238E27FC236}">
              <a16:creationId xmlns="" xmlns:a16="http://schemas.microsoft.com/office/drawing/2014/main" id="{00000000-0008-0000-0500-0000ED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334" name="Text Box 15">
          <a:extLst>
            <a:ext uri="{FF2B5EF4-FFF2-40B4-BE49-F238E27FC236}">
              <a16:creationId xmlns="" xmlns:a16="http://schemas.microsoft.com/office/drawing/2014/main" id="{00000000-0008-0000-0500-0000EE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335" name="Text Box 15">
          <a:extLst>
            <a:ext uri="{FF2B5EF4-FFF2-40B4-BE49-F238E27FC236}">
              <a16:creationId xmlns="" xmlns:a16="http://schemas.microsoft.com/office/drawing/2014/main" id="{00000000-0008-0000-0500-0000EF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336" name="Text Box 15">
          <a:extLst>
            <a:ext uri="{FF2B5EF4-FFF2-40B4-BE49-F238E27FC236}">
              <a16:creationId xmlns="" xmlns:a16="http://schemas.microsoft.com/office/drawing/2014/main" id="{00000000-0008-0000-0500-0000F0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337" name="Text Box 15">
          <a:extLst>
            <a:ext uri="{FF2B5EF4-FFF2-40B4-BE49-F238E27FC236}">
              <a16:creationId xmlns="" xmlns:a16="http://schemas.microsoft.com/office/drawing/2014/main" id="{00000000-0008-0000-0500-0000F1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338" name="Text Box 15">
          <a:extLst>
            <a:ext uri="{FF2B5EF4-FFF2-40B4-BE49-F238E27FC236}">
              <a16:creationId xmlns="" xmlns:a16="http://schemas.microsoft.com/office/drawing/2014/main" id="{00000000-0008-0000-0500-0000F2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61691"/>
    <xdr:sp macro="" textlink="">
      <xdr:nvSpPr>
        <xdr:cNvPr id="4339" name="Text Box 15">
          <a:extLst>
            <a:ext uri="{FF2B5EF4-FFF2-40B4-BE49-F238E27FC236}">
              <a16:creationId xmlns="" xmlns:a16="http://schemas.microsoft.com/office/drawing/2014/main" id="{00000000-0008-0000-0500-0000F3100000}"/>
            </a:ext>
          </a:extLst>
        </xdr:cNvPr>
        <xdr:cNvSpPr txBox="1">
          <a:spLocks noChangeArrowheads="1"/>
        </xdr:cNvSpPr>
      </xdr:nvSpPr>
      <xdr:spPr bwMode="auto">
        <a:xfrm>
          <a:off x="4972050" y="313023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340" name="Text Box 15">
          <a:extLst>
            <a:ext uri="{FF2B5EF4-FFF2-40B4-BE49-F238E27FC236}">
              <a16:creationId xmlns="" xmlns:a16="http://schemas.microsoft.com/office/drawing/2014/main" id="{00000000-0008-0000-0500-0000F4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4331"/>
    <xdr:sp macro="" textlink="">
      <xdr:nvSpPr>
        <xdr:cNvPr id="4341" name="Text Box 15">
          <a:extLst>
            <a:ext uri="{FF2B5EF4-FFF2-40B4-BE49-F238E27FC236}">
              <a16:creationId xmlns="" xmlns:a16="http://schemas.microsoft.com/office/drawing/2014/main" id="{00000000-0008-0000-0500-0000F5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8496"/>
    <xdr:sp macro="" textlink="">
      <xdr:nvSpPr>
        <xdr:cNvPr id="4342" name="Text Box 15">
          <a:extLst>
            <a:ext uri="{FF2B5EF4-FFF2-40B4-BE49-F238E27FC236}">
              <a16:creationId xmlns="" xmlns:a16="http://schemas.microsoft.com/office/drawing/2014/main" id="{00000000-0008-0000-0500-0000F6100000}"/>
            </a:ext>
          </a:extLst>
        </xdr:cNvPr>
        <xdr:cNvSpPr txBox="1">
          <a:spLocks noChangeArrowheads="1"/>
        </xdr:cNvSpPr>
      </xdr:nvSpPr>
      <xdr:spPr bwMode="auto">
        <a:xfrm>
          <a:off x="4972050" y="31302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343" name="Text Box 15">
          <a:extLst>
            <a:ext uri="{FF2B5EF4-FFF2-40B4-BE49-F238E27FC236}">
              <a16:creationId xmlns="" xmlns:a16="http://schemas.microsoft.com/office/drawing/2014/main" id="{00000000-0008-0000-0500-0000F7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4331"/>
    <xdr:sp macro="" textlink="">
      <xdr:nvSpPr>
        <xdr:cNvPr id="4344" name="Text Box 15">
          <a:extLst>
            <a:ext uri="{FF2B5EF4-FFF2-40B4-BE49-F238E27FC236}">
              <a16:creationId xmlns="" xmlns:a16="http://schemas.microsoft.com/office/drawing/2014/main" id="{00000000-0008-0000-0500-0000F8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56743"/>
    <xdr:sp macro="" textlink="">
      <xdr:nvSpPr>
        <xdr:cNvPr id="4345" name="Text Box 15">
          <a:extLst>
            <a:ext uri="{FF2B5EF4-FFF2-40B4-BE49-F238E27FC236}">
              <a16:creationId xmlns="" xmlns:a16="http://schemas.microsoft.com/office/drawing/2014/main" id="{00000000-0008-0000-0500-0000F9100000}"/>
            </a:ext>
          </a:extLst>
        </xdr:cNvPr>
        <xdr:cNvSpPr txBox="1">
          <a:spLocks noChangeArrowheads="1"/>
        </xdr:cNvSpPr>
      </xdr:nvSpPr>
      <xdr:spPr bwMode="auto">
        <a:xfrm>
          <a:off x="4972050" y="31302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346" name="Text Box 15">
          <a:extLst>
            <a:ext uri="{FF2B5EF4-FFF2-40B4-BE49-F238E27FC236}">
              <a16:creationId xmlns="" xmlns:a16="http://schemas.microsoft.com/office/drawing/2014/main" id="{00000000-0008-0000-0500-0000FA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4331"/>
    <xdr:sp macro="" textlink="">
      <xdr:nvSpPr>
        <xdr:cNvPr id="4347" name="Text Box 15">
          <a:extLst>
            <a:ext uri="{FF2B5EF4-FFF2-40B4-BE49-F238E27FC236}">
              <a16:creationId xmlns="" xmlns:a16="http://schemas.microsoft.com/office/drawing/2014/main" id="{00000000-0008-0000-0500-0000FB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348" name="Text Box 15">
          <a:extLst>
            <a:ext uri="{FF2B5EF4-FFF2-40B4-BE49-F238E27FC236}">
              <a16:creationId xmlns="" xmlns:a16="http://schemas.microsoft.com/office/drawing/2014/main" id="{00000000-0008-0000-0500-0000FC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349" name="Text Box 15">
          <a:extLst>
            <a:ext uri="{FF2B5EF4-FFF2-40B4-BE49-F238E27FC236}">
              <a16:creationId xmlns="" xmlns:a16="http://schemas.microsoft.com/office/drawing/2014/main" id="{00000000-0008-0000-0500-0000FD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350" name="Text Box 15">
          <a:extLst>
            <a:ext uri="{FF2B5EF4-FFF2-40B4-BE49-F238E27FC236}">
              <a16:creationId xmlns="" xmlns:a16="http://schemas.microsoft.com/office/drawing/2014/main" id="{00000000-0008-0000-0500-0000FE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351" name="Text Box 15">
          <a:extLst>
            <a:ext uri="{FF2B5EF4-FFF2-40B4-BE49-F238E27FC236}">
              <a16:creationId xmlns="" xmlns:a16="http://schemas.microsoft.com/office/drawing/2014/main" id="{00000000-0008-0000-0500-0000FF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352" name="Text Box 15">
          <a:extLst>
            <a:ext uri="{FF2B5EF4-FFF2-40B4-BE49-F238E27FC236}">
              <a16:creationId xmlns="" xmlns:a16="http://schemas.microsoft.com/office/drawing/2014/main" id="{00000000-0008-0000-0500-000000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353" name="Text Box 15">
          <a:extLst>
            <a:ext uri="{FF2B5EF4-FFF2-40B4-BE49-F238E27FC236}">
              <a16:creationId xmlns="" xmlns:a16="http://schemas.microsoft.com/office/drawing/2014/main" id="{00000000-0008-0000-0500-000001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354" name="Text Box 15">
          <a:extLst>
            <a:ext uri="{FF2B5EF4-FFF2-40B4-BE49-F238E27FC236}">
              <a16:creationId xmlns="" xmlns:a16="http://schemas.microsoft.com/office/drawing/2014/main" id="{00000000-0008-0000-0500-000002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355" name="Text Box 15">
          <a:extLst>
            <a:ext uri="{FF2B5EF4-FFF2-40B4-BE49-F238E27FC236}">
              <a16:creationId xmlns="" xmlns:a16="http://schemas.microsoft.com/office/drawing/2014/main" id="{00000000-0008-0000-0500-000003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356" name="Text Box 15">
          <a:extLst>
            <a:ext uri="{FF2B5EF4-FFF2-40B4-BE49-F238E27FC236}">
              <a16:creationId xmlns="" xmlns:a16="http://schemas.microsoft.com/office/drawing/2014/main" id="{00000000-0008-0000-0500-000004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357" name="Text Box 15">
          <a:extLst>
            <a:ext uri="{FF2B5EF4-FFF2-40B4-BE49-F238E27FC236}">
              <a16:creationId xmlns="" xmlns:a16="http://schemas.microsoft.com/office/drawing/2014/main" id="{00000000-0008-0000-0500-000005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358" name="Text Box 15">
          <a:extLst>
            <a:ext uri="{FF2B5EF4-FFF2-40B4-BE49-F238E27FC236}">
              <a16:creationId xmlns="" xmlns:a16="http://schemas.microsoft.com/office/drawing/2014/main" id="{00000000-0008-0000-0500-000006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359" name="Text Box 15">
          <a:extLst>
            <a:ext uri="{FF2B5EF4-FFF2-40B4-BE49-F238E27FC236}">
              <a16:creationId xmlns="" xmlns:a16="http://schemas.microsoft.com/office/drawing/2014/main" id="{00000000-0008-0000-0500-000007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360" name="Text Box 15">
          <a:extLst>
            <a:ext uri="{FF2B5EF4-FFF2-40B4-BE49-F238E27FC236}">
              <a16:creationId xmlns="" xmlns:a16="http://schemas.microsoft.com/office/drawing/2014/main" id="{00000000-0008-0000-0500-000008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361" name="Text Box 15">
          <a:extLst>
            <a:ext uri="{FF2B5EF4-FFF2-40B4-BE49-F238E27FC236}">
              <a16:creationId xmlns="" xmlns:a16="http://schemas.microsoft.com/office/drawing/2014/main" id="{00000000-0008-0000-0500-000009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362" name="Text Box 15">
          <a:extLst>
            <a:ext uri="{FF2B5EF4-FFF2-40B4-BE49-F238E27FC236}">
              <a16:creationId xmlns="" xmlns:a16="http://schemas.microsoft.com/office/drawing/2014/main" id="{00000000-0008-0000-0500-00000A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363" name="Text Box 15">
          <a:extLst>
            <a:ext uri="{FF2B5EF4-FFF2-40B4-BE49-F238E27FC236}">
              <a16:creationId xmlns="" xmlns:a16="http://schemas.microsoft.com/office/drawing/2014/main" id="{00000000-0008-0000-0500-00000B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364" name="Text Box 15">
          <a:extLst>
            <a:ext uri="{FF2B5EF4-FFF2-40B4-BE49-F238E27FC236}">
              <a16:creationId xmlns="" xmlns:a16="http://schemas.microsoft.com/office/drawing/2014/main" id="{00000000-0008-0000-0500-00000C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365" name="Text Box 15">
          <a:extLst>
            <a:ext uri="{FF2B5EF4-FFF2-40B4-BE49-F238E27FC236}">
              <a16:creationId xmlns="" xmlns:a16="http://schemas.microsoft.com/office/drawing/2014/main" id="{00000000-0008-0000-0500-00000D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66" name="Text Box 15">
          <a:extLst>
            <a:ext uri="{FF2B5EF4-FFF2-40B4-BE49-F238E27FC236}">
              <a16:creationId xmlns="" xmlns:a16="http://schemas.microsoft.com/office/drawing/2014/main" id="{00000000-0008-0000-0500-00000E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67" name="Text Box 15">
          <a:extLst>
            <a:ext uri="{FF2B5EF4-FFF2-40B4-BE49-F238E27FC236}">
              <a16:creationId xmlns="" xmlns:a16="http://schemas.microsoft.com/office/drawing/2014/main" id="{00000000-0008-0000-0500-00000F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68" name="Text Box 15">
          <a:extLst>
            <a:ext uri="{FF2B5EF4-FFF2-40B4-BE49-F238E27FC236}">
              <a16:creationId xmlns="" xmlns:a16="http://schemas.microsoft.com/office/drawing/2014/main" id="{00000000-0008-0000-0500-000010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69" name="Text Box 15">
          <a:extLst>
            <a:ext uri="{FF2B5EF4-FFF2-40B4-BE49-F238E27FC236}">
              <a16:creationId xmlns="" xmlns:a16="http://schemas.microsoft.com/office/drawing/2014/main" id="{00000000-0008-0000-0500-000011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70" name="Text Box 15">
          <a:extLst>
            <a:ext uri="{FF2B5EF4-FFF2-40B4-BE49-F238E27FC236}">
              <a16:creationId xmlns="" xmlns:a16="http://schemas.microsoft.com/office/drawing/2014/main" id="{00000000-0008-0000-0500-000012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71" name="Text Box 15">
          <a:extLst>
            <a:ext uri="{FF2B5EF4-FFF2-40B4-BE49-F238E27FC236}">
              <a16:creationId xmlns="" xmlns:a16="http://schemas.microsoft.com/office/drawing/2014/main" id="{00000000-0008-0000-0500-000013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72" name="Text Box 15">
          <a:extLst>
            <a:ext uri="{FF2B5EF4-FFF2-40B4-BE49-F238E27FC236}">
              <a16:creationId xmlns="" xmlns:a16="http://schemas.microsoft.com/office/drawing/2014/main" id="{00000000-0008-0000-0500-000014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73" name="Text Box 15">
          <a:extLst>
            <a:ext uri="{FF2B5EF4-FFF2-40B4-BE49-F238E27FC236}">
              <a16:creationId xmlns="" xmlns:a16="http://schemas.microsoft.com/office/drawing/2014/main" id="{00000000-0008-0000-0500-000015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74" name="Text Box 15">
          <a:extLst>
            <a:ext uri="{FF2B5EF4-FFF2-40B4-BE49-F238E27FC236}">
              <a16:creationId xmlns="" xmlns:a16="http://schemas.microsoft.com/office/drawing/2014/main" id="{00000000-0008-0000-0500-000016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75" name="Text Box 15">
          <a:extLst>
            <a:ext uri="{FF2B5EF4-FFF2-40B4-BE49-F238E27FC236}">
              <a16:creationId xmlns="" xmlns:a16="http://schemas.microsoft.com/office/drawing/2014/main" id="{00000000-0008-0000-0500-000017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76" name="Text Box 15">
          <a:extLst>
            <a:ext uri="{FF2B5EF4-FFF2-40B4-BE49-F238E27FC236}">
              <a16:creationId xmlns="" xmlns:a16="http://schemas.microsoft.com/office/drawing/2014/main" id="{00000000-0008-0000-0500-000018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77" name="Text Box 15">
          <a:extLst>
            <a:ext uri="{FF2B5EF4-FFF2-40B4-BE49-F238E27FC236}">
              <a16:creationId xmlns="" xmlns:a16="http://schemas.microsoft.com/office/drawing/2014/main" id="{00000000-0008-0000-0500-000019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78" name="Text Box 15">
          <a:extLst>
            <a:ext uri="{FF2B5EF4-FFF2-40B4-BE49-F238E27FC236}">
              <a16:creationId xmlns="" xmlns:a16="http://schemas.microsoft.com/office/drawing/2014/main" id="{00000000-0008-0000-0500-00001A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79" name="Text Box 15">
          <a:extLst>
            <a:ext uri="{FF2B5EF4-FFF2-40B4-BE49-F238E27FC236}">
              <a16:creationId xmlns="" xmlns:a16="http://schemas.microsoft.com/office/drawing/2014/main" id="{00000000-0008-0000-0500-00001B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80" name="Text Box 15">
          <a:extLst>
            <a:ext uri="{FF2B5EF4-FFF2-40B4-BE49-F238E27FC236}">
              <a16:creationId xmlns="" xmlns:a16="http://schemas.microsoft.com/office/drawing/2014/main" id="{00000000-0008-0000-0500-00001C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81" name="Text Box 15">
          <a:extLst>
            <a:ext uri="{FF2B5EF4-FFF2-40B4-BE49-F238E27FC236}">
              <a16:creationId xmlns="" xmlns:a16="http://schemas.microsoft.com/office/drawing/2014/main" id="{00000000-0008-0000-0500-00001D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82" name="Text Box 15">
          <a:extLst>
            <a:ext uri="{FF2B5EF4-FFF2-40B4-BE49-F238E27FC236}">
              <a16:creationId xmlns="" xmlns:a16="http://schemas.microsoft.com/office/drawing/2014/main" id="{00000000-0008-0000-0500-00001E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83" name="Text Box 15">
          <a:extLst>
            <a:ext uri="{FF2B5EF4-FFF2-40B4-BE49-F238E27FC236}">
              <a16:creationId xmlns="" xmlns:a16="http://schemas.microsoft.com/office/drawing/2014/main" id="{00000000-0008-0000-0500-00001F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84" name="Text Box 15">
          <a:extLst>
            <a:ext uri="{FF2B5EF4-FFF2-40B4-BE49-F238E27FC236}">
              <a16:creationId xmlns="" xmlns:a16="http://schemas.microsoft.com/office/drawing/2014/main" id="{00000000-0008-0000-0500-000020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85" name="Text Box 15">
          <a:extLst>
            <a:ext uri="{FF2B5EF4-FFF2-40B4-BE49-F238E27FC236}">
              <a16:creationId xmlns="" xmlns:a16="http://schemas.microsoft.com/office/drawing/2014/main" id="{00000000-0008-0000-0500-000021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86" name="Text Box 15">
          <a:extLst>
            <a:ext uri="{FF2B5EF4-FFF2-40B4-BE49-F238E27FC236}">
              <a16:creationId xmlns="" xmlns:a16="http://schemas.microsoft.com/office/drawing/2014/main" id="{00000000-0008-0000-0500-000022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8496"/>
    <xdr:sp macro="" textlink="">
      <xdr:nvSpPr>
        <xdr:cNvPr id="4387" name="Text Box 15">
          <a:extLst>
            <a:ext uri="{FF2B5EF4-FFF2-40B4-BE49-F238E27FC236}">
              <a16:creationId xmlns="" xmlns:a16="http://schemas.microsoft.com/office/drawing/2014/main" id="{00000000-0008-0000-0500-000023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88" name="Text Box 15">
          <a:extLst>
            <a:ext uri="{FF2B5EF4-FFF2-40B4-BE49-F238E27FC236}">
              <a16:creationId xmlns="" xmlns:a16="http://schemas.microsoft.com/office/drawing/2014/main" id="{00000000-0008-0000-0500-000024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331"/>
    <xdr:sp macro="" textlink="">
      <xdr:nvSpPr>
        <xdr:cNvPr id="4389" name="Text Box 15">
          <a:extLst>
            <a:ext uri="{FF2B5EF4-FFF2-40B4-BE49-F238E27FC236}">
              <a16:creationId xmlns="" xmlns:a16="http://schemas.microsoft.com/office/drawing/2014/main" id="{00000000-0008-0000-0500-000025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8496"/>
    <xdr:sp macro="" textlink="">
      <xdr:nvSpPr>
        <xdr:cNvPr id="4390" name="Text Box 15">
          <a:extLst>
            <a:ext uri="{FF2B5EF4-FFF2-40B4-BE49-F238E27FC236}">
              <a16:creationId xmlns="" xmlns:a16="http://schemas.microsoft.com/office/drawing/2014/main" id="{00000000-0008-0000-0500-000026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91" name="Text Box 15">
          <a:extLst>
            <a:ext uri="{FF2B5EF4-FFF2-40B4-BE49-F238E27FC236}">
              <a16:creationId xmlns="" xmlns:a16="http://schemas.microsoft.com/office/drawing/2014/main" id="{00000000-0008-0000-0500-000027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331"/>
    <xdr:sp macro="" textlink="">
      <xdr:nvSpPr>
        <xdr:cNvPr id="4392" name="Text Box 15">
          <a:extLst>
            <a:ext uri="{FF2B5EF4-FFF2-40B4-BE49-F238E27FC236}">
              <a16:creationId xmlns="" xmlns:a16="http://schemas.microsoft.com/office/drawing/2014/main" id="{00000000-0008-0000-0500-000028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56743"/>
    <xdr:sp macro="" textlink="">
      <xdr:nvSpPr>
        <xdr:cNvPr id="4393" name="Text Box 15">
          <a:extLst>
            <a:ext uri="{FF2B5EF4-FFF2-40B4-BE49-F238E27FC236}">
              <a16:creationId xmlns="" xmlns:a16="http://schemas.microsoft.com/office/drawing/2014/main" id="{00000000-0008-0000-0500-000029110000}"/>
            </a:ext>
          </a:extLst>
        </xdr:cNvPr>
        <xdr:cNvSpPr txBox="1">
          <a:spLocks noChangeArrowheads="1"/>
        </xdr:cNvSpPr>
      </xdr:nvSpPr>
      <xdr:spPr bwMode="auto">
        <a:xfrm>
          <a:off x="4972050" y="335502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94" name="Text Box 15">
          <a:extLst>
            <a:ext uri="{FF2B5EF4-FFF2-40B4-BE49-F238E27FC236}">
              <a16:creationId xmlns="" xmlns:a16="http://schemas.microsoft.com/office/drawing/2014/main" id="{00000000-0008-0000-0500-00002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331"/>
    <xdr:sp macro="" textlink="">
      <xdr:nvSpPr>
        <xdr:cNvPr id="4395" name="Text Box 15">
          <a:extLst>
            <a:ext uri="{FF2B5EF4-FFF2-40B4-BE49-F238E27FC236}">
              <a16:creationId xmlns="" xmlns:a16="http://schemas.microsoft.com/office/drawing/2014/main" id="{00000000-0008-0000-0500-00002B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96" name="Text Box 15">
          <a:extLst>
            <a:ext uri="{FF2B5EF4-FFF2-40B4-BE49-F238E27FC236}">
              <a16:creationId xmlns="" xmlns:a16="http://schemas.microsoft.com/office/drawing/2014/main" id="{00000000-0008-0000-0500-00002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97" name="Text Box 15">
          <a:extLst>
            <a:ext uri="{FF2B5EF4-FFF2-40B4-BE49-F238E27FC236}">
              <a16:creationId xmlns="" xmlns:a16="http://schemas.microsoft.com/office/drawing/2014/main" id="{00000000-0008-0000-0500-00002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98" name="Text Box 15">
          <a:extLst>
            <a:ext uri="{FF2B5EF4-FFF2-40B4-BE49-F238E27FC236}">
              <a16:creationId xmlns="" xmlns:a16="http://schemas.microsoft.com/office/drawing/2014/main" id="{00000000-0008-0000-0500-00002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99" name="Text Box 15">
          <a:extLst>
            <a:ext uri="{FF2B5EF4-FFF2-40B4-BE49-F238E27FC236}">
              <a16:creationId xmlns="" xmlns:a16="http://schemas.microsoft.com/office/drawing/2014/main" id="{00000000-0008-0000-0500-00002F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400" name="Text Box 15">
          <a:extLst>
            <a:ext uri="{FF2B5EF4-FFF2-40B4-BE49-F238E27FC236}">
              <a16:creationId xmlns="" xmlns:a16="http://schemas.microsoft.com/office/drawing/2014/main" id="{00000000-0008-0000-0500-000030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401" name="Text Box 15">
          <a:extLst>
            <a:ext uri="{FF2B5EF4-FFF2-40B4-BE49-F238E27FC236}">
              <a16:creationId xmlns="" xmlns:a16="http://schemas.microsoft.com/office/drawing/2014/main" id="{00000000-0008-0000-0500-000031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402" name="Text Box 15">
          <a:extLst>
            <a:ext uri="{FF2B5EF4-FFF2-40B4-BE49-F238E27FC236}">
              <a16:creationId xmlns="" xmlns:a16="http://schemas.microsoft.com/office/drawing/2014/main" id="{00000000-0008-0000-0500-000032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403" name="Text Box 15">
          <a:extLst>
            <a:ext uri="{FF2B5EF4-FFF2-40B4-BE49-F238E27FC236}">
              <a16:creationId xmlns="" xmlns:a16="http://schemas.microsoft.com/office/drawing/2014/main" id="{00000000-0008-0000-0500-000033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404" name="Text Box 15">
          <a:extLst>
            <a:ext uri="{FF2B5EF4-FFF2-40B4-BE49-F238E27FC236}">
              <a16:creationId xmlns="" xmlns:a16="http://schemas.microsoft.com/office/drawing/2014/main" id="{00000000-0008-0000-0500-000034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405" name="Text Box 15">
          <a:extLst>
            <a:ext uri="{FF2B5EF4-FFF2-40B4-BE49-F238E27FC236}">
              <a16:creationId xmlns="" xmlns:a16="http://schemas.microsoft.com/office/drawing/2014/main" id="{00000000-0008-0000-0500-000035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406" name="Text Box 15">
          <a:extLst>
            <a:ext uri="{FF2B5EF4-FFF2-40B4-BE49-F238E27FC236}">
              <a16:creationId xmlns="" xmlns:a16="http://schemas.microsoft.com/office/drawing/2014/main" id="{00000000-0008-0000-0500-000036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407" name="Text Box 15">
          <a:extLst>
            <a:ext uri="{FF2B5EF4-FFF2-40B4-BE49-F238E27FC236}">
              <a16:creationId xmlns="" xmlns:a16="http://schemas.microsoft.com/office/drawing/2014/main" id="{00000000-0008-0000-0500-000037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408" name="Text Box 15">
          <a:extLst>
            <a:ext uri="{FF2B5EF4-FFF2-40B4-BE49-F238E27FC236}">
              <a16:creationId xmlns="" xmlns:a16="http://schemas.microsoft.com/office/drawing/2014/main" id="{00000000-0008-0000-0500-000038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409" name="Text Box 15">
          <a:extLst>
            <a:ext uri="{FF2B5EF4-FFF2-40B4-BE49-F238E27FC236}">
              <a16:creationId xmlns="" xmlns:a16="http://schemas.microsoft.com/office/drawing/2014/main" id="{00000000-0008-0000-0500-000039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410" name="Text Box 15">
          <a:extLst>
            <a:ext uri="{FF2B5EF4-FFF2-40B4-BE49-F238E27FC236}">
              <a16:creationId xmlns="" xmlns:a16="http://schemas.microsoft.com/office/drawing/2014/main" id="{00000000-0008-0000-0500-00003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411" name="Text Box 15">
          <a:extLst>
            <a:ext uri="{FF2B5EF4-FFF2-40B4-BE49-F238E27FC236}">
              <a16:creationId xmlns="" xmlns:a16="http://schemas.microsoft.com/office/drawing/2014/main" id="{00000000-0008-0000-0500-00003B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412" name="Text Box 15">
          <a:extLst>
            <a:ext uri="{FF2B5EF4-FFF2-40B4-BE49-F238E27FC236}">
              <a16:creationId xmlns="" xmlns:a16="http://schemas.microsoft.com/office/drawing/2014/main" id="{00000000-0008-0000-0500-00003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413" name="Text Box 15">
          <a:extLst>
            <a:ext uri="{FF2B5EF4-FFF2-40B4-BE49-F238E27FC236}">
              <a16:creationId xmlns="" xmlns:a16="http://schemas.microsoft.com/office/drawing/2014/main" id="{00000000-0008-0000-0500-00003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414" name="Text Box 15">
          <a:extLst>
            <a:ext uri="{FF2B5EF4-FFF2-40B4-BE49-F238E27FC236}">
              <a16:creationId xmlns="" xmlns:a16="http://schemas.microsoft.com/office/drawing/2014/main" id="{00000000-0008-0000-0500-00003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415" name="Text Box 15">
          <a:extLst>
            <a:ext uri="{FF2B5EF4-FFF2-40B4-BE49-F238E27FC236}">
              <a16:creationId xmlns="" xmlns:a16="http://schemas.microsoft.com/office/drawing/2014/main" id="{00000000-0008-0000-0500-00003F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416" name="Text Box 15">
          <a:extLst>
            <a:ext uri="{FF2B5EF4-FFF2-40B4-BE49-F238E27FC236}">
              <a16:creationId xmlns="" xmlns:a16="http://schemas.microsoft.com/office/drawing/2014/main" id="{00000000-0008-0000-0500-000040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8496"/>
    <xdr:sp macro="" textlink="">
      <xdr:nvSpPr>
        <xdr:cNvPr id="4417" name="Text Box 15">
          <a:extLst>
            <a:ext uri="{FF2B5EF4-FFF2-40B4-BE49-F238E27FC236}">
              <a16:creationId xmlns="" xmlns:a16="http://schemas.microsoft.com/office/drawing/2014/main" id="{00000000-0008-0000-0500-000041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418" name="Text Box 15">
          <a:extLst>
            <a:ext uri="{FF2B5EF4-FFF2-40B4-BE49-F238E27FC236}">
              <a16:creationId xmlns="" xmlns:a16="http://schemas.microsoft.com/office/drawing/2014/main" id="{00000000-0008-0000-0500-000042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331"/>
    <xdr:sp macro="" textlink="">
      <xdr:nvSpPr>
        <xdr:cNvPr id="4419" name="Text Box 15">
          <a:extLst>
            <a:ext uri="{FF2B5EF4-FFF2-40B4-BE49-F238E27FC236}">
              <a16:creationId xmlns="" xmlns:a16="http://schemas.microsoft.com/office/drawing/2014/main" id="{00000000-0008-0000-0500-000043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8496"/>
    <xdr:sp macro="" textlink="">
      <xdr:nvSpPr>
        <xdr:cNvPr id="4420" name="Text Box 15">
          <a:extLst>
            <a:ext uri="{FF2B5EF4-FFF2-40B4-BE49-F238E27FC236}">
              <a16:creationId xmlns="" xmlns:a16="http://schemas.microsoft.com/office/drawing/2014/main" id="{00000000-0008-0000-0500-000044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421" name="Text Box 15">
          <a:extLst>
            <a:ext uri="{FF2B5EF4-FFF2-40B4-BE49-F238E27FC236}">
              <a16:creationId xmlns="" xmlns:a16="http://schemas.microsoft.com/office/drawing/2014/main" id="{00000000-0008-0000-0500-000045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331"/>
    <xdr:sp macro="" textlink="">
      <xdr:nvSpPr>
        <xdr:cNvPr id="4422" name="Text Box 15">
          <a:extLst>
            <a:ext uri="{FF2B5EF4-FFF2-40B4-BE49-F238E27FC236}">
              <a16:creationId xmlns="" xmlns:a16="http://schemas.microsoft.com/office/drawing/2014/main" id="{00000000-0008-0000-0500-000046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56743"/>
    <xdr:sp macro="" textlink="">
      <xdr:nvSpPr>
        <xdr:cNvPr id="4423" name="Text Box 15">
          <a:extLst>
            <a:ext uri="{FF2B5EF4-FFF2-40B4-BE49-F238E27FC236}">
              <a16:creationId xmlns="" xmlns:a16="http://schemas.microsoft.com/office/drawing/2014/main" id="{00000000-0008-0000-0500-000047110000}"/>
            </a:ext>
          </a:extLst>
        </xdr:cNvPr>
        <xdr:cNvSpPr txBox="1">
          <a:spLocks noChangeArrowheads="1"/>
        </xdr:cNvSpPr>
      </xdr:nvSpPr>
      <xdr:spPr bwMode="auto">
        <a:xfrm>
          <a:off x="4972050" y="335502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424" name="Text Box 15">
          <a:extLst>
            <a:ext uri="{FF2B5EF4-FFF2-40B4-BE49-F238E27FC236}">
              <a16:creationId xmlns="" xmlns:a16="http://schemas.microsoft.com/office/drawing/2014/main" id="{00000000-0008-0000-0500-000048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331"/>
    <xdr:sp macro="" textlink="">
      <xdr:nvSpPr>
        <xdr:cNvPr id="4425" name="Text Box 15">
          <a:extLst>
            <a:ext uri="{FF2B5EF4-FFF2-40B4-BE49-F238E27FC236}">
              <a16:creationId xmlns="" xmlns:a16="http://schemas.microsoft.com/office/drawing/2014/main" id="{00000000-0008-0000-0500-000049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426" name="Text Box 15">
          <a:extLst>
            <a:ext uri="{FF2B5EF4-FFF2-40B4-BE49-F238E27FC236}">
              <a16:creationId xmlns="" xmlns:a16="http://schemas.microsoft.com/office/drawing/2014/main" id="{00000000-0008-0000-0500-00004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427" name="Text Box 15">
          <a:extLst>
            <a:ext uri="{FF2B5EF4-FFF2-40B4-BE49-F238E27FC236}">
              <a16:creationId xmlns="" xmlns:a16="http://schemas.microsoft.com/office/drawing/2014/main" id="{00000000-0008-0000-0500-00004B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428" name="Text Box 15">
          <a:extLst>
            <a:ext uri="{FF2B5EF4-FFF2-40B4-BE49-F238E27FC236}">
              <a16:creationId xmlns="" xmlns:a16="http://schemas.microsoft.com/office/drawing/2014/main" id="{00000000-0008-0000-0500-00004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429" name="Text Box 15">
          <a:extLst>
            <a:ext uri="{FF2B5EF4-FFF2-40B4-BE49-F238E27FC236}">
              <a16:creationId xmlns="" xmlns:a16="http://schemas.microsoft.com/office/drawing/2014/main" id="{00000000-0008-0000-0500-00004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430" name="Text Box 15">
          <a:extLst>
            <a:ext uri="{FF2B5EF4-FFF2-40B4-BE49-F238E27FC236}">
              <a16:creationId xmlns="" xmlns:a16="http://schemas.microsoft.com/office/drawing/2014/main" id="{00000000-0008-0000-0500-00004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431" name="Text Box 15">
          <a:extLst>
            <a:ext uri="{FF2B5EF4-FFF2-40B4-BE49-F238E27FC236}">
              <a16:creationId xmlns="" xmlns:a16="http://schemas.microsoft.com/office/drawing/2014/main" id="{00000000-0008-0000-0500-00004F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432" name="Text Box 15">
          <a:extLst>
            <a:ext uri="{FF2B5EF4-FFF2-40B4-BE49-F238E27FC236}">
              <a16:creationId xmlns="" xmlns:a16="http://schemas.microsoft.com/office/drawing/2014/main" id="{00000000-0008-0000-0500-000050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433" name="Text Box 15">
          <a:extLst>
            <a:ext uri="{FF2B5EF4-FFF2-40B4-BE49-F238E27FC236}">
              <a16:creationId xmlns="" xmlns:a16="http://schemas.microsoft.com/office/drawing/2014/main" id="{00000000-0008-0000-0500-000051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434" name="Text Box 15">
          <a:extLst>
            <a:ext uri="{FF2B5EF4-FFF2-40B4-BE49-F238E27FC236}">
              <a16:creationId xmlns="" xmlns:a16="http://schemas.microsoft.com/office/drawing/2014/main" id="{00000000-0008-0000-0500-000052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435" name="Text Box 15">
          <a:extLst>
            <a:ext uri="{FF2B5EF4-FFF2-40B4-BE49-F238E27FC236}">
              <a16:creationId xmlns="" xmlns:a16="http://schemas.microsoft.com/office/drawing/2014/main" id="{00000000-0008-0000-0500-000053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436" name="Text Box 15">
          <a:extLst>
            <a:ext uri="{FF2B5EF4-FFF2-40B4-BE49-F238E27FC236}">
              <a16:creationId xmlns="" xmlns:a16="http://schemas.microsoft.com/office/drawing/2014/main" id="{00000000-0008-0000-0500-000054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437" name="Text Box 15">
          <a:extLst>
            <a:ext uri="{FF2B5EF4-FFF2-40B4-BE49-F238E27FC236}">
              <a16:creationId xmlns="" xmlns:a16="http://schemas.microsoft.com/office/drawing/2014/main" id="{00000000-0008-0000-0500-000055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438" name="Text Box 15">
          <a:extLst>
            <a:ext uri="{FF2B5EF4-FFF2-40B4-BE49-F238E27FC236}">
              <a16:creationId xmlns="" xmlns:a16="http://schemas.microsoft.com/office/drawing/2014/main" id="{00000000-0008-0000-0500-000056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439" name="Text Box 15">
          <a:extLst>
            <a:ext uri="{FF2B5EF4-FFF2-40B4-BE49-F238E27FC236}">
              <a16:creationId xmlns="" xmlns:a16="http://schemas.microsoft.com/office/drawing/2014/main" id="{00000000-0008-0000-0500-000057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440" name="Text Box 15">
          <a:extLst>
            <a:ext uri="{FF2B5EF4-FFF2-40B4-BE49-F238E27FC236}">
              <a16:creationId xmlns="" xmlns:a16="http://schemas.microsoft.com/office/drawing/2014/main" id="{00000000-0008-0000-0500-000058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441" name="Text Box 15">
          <a:extLst>
            <a:ext uri="{FF2B5EF4-FFF2-40B4-BE49-F238E27FC236}">
              <a16:creationId xmlns="" xmlns:a16="http://schemas.microsoft.com/office/drawing/2014/main" id="{00000000-0008-0000-0500-000059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442" name="Text Box 15">
          <a:extLst>
            <a:ext uri="{FF2B5EF4-FFF2-40B4-BE49-F238E27FC236}">
              <a16:creationId xmlns="" xmlns:a16="http://schemas.microsoft.com/office/drawing/2014/main" id="{00000000-0008-0000-0500-00005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443" name="Text Box 15">
          <a:extLst>
            <a:ext uri="{FF2B5EF4-FFF2-40B4-BE49-F238E27FC236}">
              <a16:creationId xmlns="" xmlns:a16="http://schemas.microsoft.com/office/drawing/2014/main" id="{00000000-0008-0000-0500-00005B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444" name="Text Box 15">
          <a:extLst>
            <a:ext uri="{FF2B5EF4-FFF2-40B4-BE49-F238E27FC236}">
              <a16:creationId xmlns="" xmlns:a16="http://schemas.microsoft.com/office/drawing/2014/main" id="{00000000-0008-0000-0500-00005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445" name="Text Box 15">
          <a:extLst>
            <a:ext uri="{FF2B5EF4-FFF2-40B4-BE49-F238E27FC236}">
              <a16:creationId xmlns="" xmlns:a16="http://schemas.microsoft.com/office/drawing/2014/main" id="{00000000-0008-0000-0500-00005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446" name="Text Box 15">
          <a:extLst>
            <a:ext uri="{FF2B5EF4-FFF2-40B4-BE49-F238E27FC236}">
              <a16:creationId xmlns="" xmlns:a16="http://schemas.microsoft.com/office/drawing/2014/main" id="{00000000-0008-0000-0500-00005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447" name="Text Box 15">
          <a:extLst>
            <a:ext uri="{FF2B5EF4-FFF2-40B4-BE49-F238E27FC236}">
              <a16:creationId xmlns="" xmlns:a16="http://schemas.microsoft.com/office/drawing/2014/main" id="{00000000-0008-0000-0500-00005F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448" name="Text Box 15">
          <a:extLst>
            <a:ext uri="{FF2B5EF4-FFF2-40B4-BE49-F238E27FC236}">
              <a16:creationId xmlns="" xmlns:a16="http://schemas.microsoft.com/office/drawing/2014/main" id="{00000000-0008-0000-0500-000060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449" name="Text Box 15">
          <a:extLst>
            <a:ext uri="{FF2B5EF4-FFF2-40B4-BE49-F238E27FC236}">
              <a16:creationId xmlns="" xmlns:a16="http://schemas.microsoft.com/office/drawing/2014/main" id="{00000000-0008-0000-0500-000061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450" name="Text Box 15">
          <a:extLst>
            <a:ext uri="{FF2B5EF4-FFF2-40B4-BE49-F238E27FC236}">
              <a16:creationId xmlns="" xmlns:a16="http://schemas.microsoft.com/office/drawing/2014/main" id="{00000000-0008-0000-0500-000062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451" name="Text Box 15">
          <a:extLst>
            <a:ext uri="{FF2B5EF4-FFF2-40B4-BE49-F238E27FC236}">
              <a16:creationId xmlns="" xmlns:a16="http://schemas.microsoft.com/office/drawing/2014/main" id="{00000000-0008-0000-0500-000063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452" name="Text Box 15">
          <a:extLst>
            <a:ext uri="{FF2B5EF4-FFF2-40B4-BE49-F238E27FC236}">
              <a16:creationId xmlns="" xmlns:a16="http://schemas.microsoft.com/office/drawing/2014/main" id="{00000000-0008-0000-0500-000064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453" name="Text Box 15">
          <a:extLst>
            <a:ext uri="{FF2B5EF4-FFF2-40B4-BE49-F238E27FC236}">
              <a16:creationId xmlns="" xmlns:a16="http://schemas.microsoft.com/office/drawing/2014/main" id="{00000000-0008-0000-0500-000065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454" name="Text Box 15">
          <a:extLst>
            <a:ext uri="{FF2B5EF4-FFF2-40B4-BE49-F238E27FC236}">
              <a16:creationId xmlns="" xmlns:a16="http://schemas.microsoft.com/office/drawing/2014/main" id="{00000000-0008-0000-0500-000066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455" name="Text Box 15">
          <a:extLst>
            <a:ext uri="{FF2B5EF4-FFF2-40B4-BE49-F238E27FC236}">
              <a16:creationId xmlns="" xmlns:a16="http://schemas.microsoft.com/office/drawing/2014/main" id="{00000000-0008-0000-0500-000067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456" name="Text Box 15">
          <a:extLst>
            <a:ext uri="{FF2B5EF4-FFF2-40B4-BE49-F238E27FC236}">
              <a16:creationId xmlns="" xmlns:a16="http://schemas.microsoft.com/office/drawing/2014/main" id="{00000000-0008-0000-0500-000068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457" name="Text Box 15">
          <a:extLst>
            <a:ext uri="{FF2B5EF4-FFF2-40B4-BE49-F238E27FC236}">
              <a16:creationId xmlns="" xmlns:a16="http://schemas.microsoft.com/office/drawing/2014/main" id="{00000000-0008-0000-0500-000069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458" name="Text Box 15">
          <a:extLst>
            <a:ext uri="{FF2B5EF4-FFF2-40B4-BE49-F238E27FC236}">
              <a16:creationId xmlns="" xmlns:a16="http://schemas.microsoft.com/office/drawing/2014/main" id="{00000000-0008-0000-0500-00006A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459" name="Text Box 15">
          <a:extLst>
            <a:ext uri="{FF2B5EF4-FFF2-40B4-BE49-F238E27FC236}">
              <a16:creationId xmlns="" xmlns:a16="http://schemas.microsoft.com/office/drawing/2014/main" id="{00000000-0008-0000-0500-00006B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460" name="Text Box 15">
          <a:extLst>
            <a:ext uri="{FF2B5EF4-FFF2-40B4-BE49-F238E27FC236}">
              <a16:creationId xmlns="" xmlns:a16="http://schemas.microsoft.com/office/drawing/2014/main" id="{00000000-0008-0000-0500-00006C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461" name="Text Box 15">
          <a:extLst>
            <a:ext uri="{FF2B5EF4-FFF2-40B4-BE49-F238E27FC236}">
              <a16:creationId xmlns="" xmlns:a16="http://schemas.microsoft.com/office/drawing/2014/main" id="{00000000-0008-0000-0500-00006D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462" name="Text Box 15">
          <a:extLst>
            <a:ext uri="{FF2B5EF4-FFF2-40B4-BE49-F238E27FC236}">
              <a16:creationId xmlns="" xmlns:a16="http://schemas.microsoft.com/office/drawing/2014/main" id="{00000000-0008-0000-0500-00006E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463" name="Text Box 15">
          <a:extLst>
            <a:ext uri="{FF2B5EF4-FFF2-40B4-BE49-F238E27FC236}">
              <a16:creationId xmlns="" xmlns:a16="http://schemas.microsoft.com/office/drawing/2014/main" id="{00000000-0008-0000-0500-00006F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464" name="Text Box 15">
          <a:extLst>
            <a:ext uri="{FF2B5EF4-FFF2-40B4-BE49-F238E27FC236}">
              <a16:creationId xmlns="" xmlns:a16="http://schemas.microsoft.com/office/drawing/2014/main" id="{00000000-0008-0000-0500-000070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465" name="Text Box 15">
          <a:extLst>
            <a:ext uri="{FF2B5EF4-FFF2-40B4-BE49-F238E27FC236}">
              <a16:creationId xmlns="" xmlns:a16="http://schemas.microsoft.com/office/drawing/2014/main" id="{00000000-0008-0000-0500-000071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466" name="Text Box 15">
          <a:extLst>
            <a:ext uri="{FF2B5EF4-FFF2-40B4-BE49-F238E27FC236}">
              <a16:creationId xmlns="" xmlns:a16="http://schemas.microsoft.com/office/drawing/2014/main" id="{00000000-0008-0000-0500-000072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467" name="Text Box 15">
          <a:extLst>
            <a:ext uri="{FF2B5EF4-FFF2-40B4-BE49-F238E27FC236}">
              <a16:creationId xmlns="" xmlns:a16="http://schemas.microsoft.com/office/drawing/2014/main" id="{00000000-0008-0000-0500-000073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468" name="Text Box 15">
          <a:extLst>
            <a:ext uri="{FF2B5EF4-FFF2-40B4-BE49-F238E27FC236}">
              <a16:creationId xmlns="" xmlns:a16="http://schemas.microsoft.com/office/drawing/2014/main" id="{00000000-0008-0000-0500-000074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469" name="Text Box 15">
          <a:extLst>
            <a:ext uri="{FF2B5EF4-FFF2-40B4-BE49-F238E27FC236}">
              <a16:creationId xmlns="" xmlns:a16="http://schemas.microsoft.com/office/drawing/2014/main" id="{00000000-0008-0000-0500-000075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470" name="Text Box 15">
          <a:extLst>
            <a:ext uri="{FF2B5EF4-FFF2-40B4-BE49-F238E27FC236}">
              <a16:creationId xmlns="" xmlns:a16="http://schemas.microsoft.com/office/drawing/2014/main" id="{00000000-0008-0000-0500-000076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8496"/>
    <xdr:sp macro="" textlink="">
      <xdr:nvSpPr>
        <xdr:cNvPr id="4471" name="Text Box 15">
          <a:extLst>
            <a:ext uri="{FF2B5EF4-FFF2-40B4-BE49-F238E27FC236}">
              <a16:creationId xmlns="" xmlns:a16="http://schemas.microsoft.com/office/drawing/2014/main" id="{00000000-0008-0000-0500-000077110000}"/>
            </a:ext>
          </a:extLst>
        </xdr:cNvPr>
        <xdr:cNvSpPr txBox="1">
          <a:spLocks noChangeArrowheads="1"/>
        </xdr:cNvSpPr>
      </xdr:nvSpPr>
      <xdr:spPr bwMode="auto">
        <a:xfrm>
          <a:off x="4972050" y="357981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72" name="Text Box 15">
          <a:extLst>
            <a:ext uri="{FF2B5EF4-FFF2-40B4-BE49-F238E27FC236}">
              <a16:creationId xmlns="" xmlns:a16="http://schemas.microsoft.com/office/drawing/2014/main" id="{00000000-0008-0000-0500-000078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331"/>
    <xdr:sp macro="" textlink="">
      <xdr:nvSpPr>
        <xdr:cNvPr id="4473" name="Text Box 15">
          <a:extLst>
            <a:ext uri="{FF2B5EF4-FFF2-40B4-BE49-F238E27FC236}">
              <a16:creationId xmlns="" xmlns:a16="http://schemas.microsoft.com/office/drawing/2014/main" id="{00000000-0008-0000-0500-000079110000}"/>
            </a:ext>
          </a:extLst>
        </xdr:cNvPr>
        <xdr:cNvSpPr txBox="1">
          <a:spLocks noChangeArrowheads="1"/>
        </xdr:cNvSpPr>
      </xdr:nvSpPr>
      <xdr:spPr bwMode="auto">
        <a:xfrm>
          <a:off x="4972050" y="357981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56743"/>
    <xdr:sp macro="" textlink="">
      <xdr:nvSpPr>
        <xdr:cNvPr id="4474" name="Text Box 15">
          <a:extLst>
            <a:ext uri="{FF2B5EF4-FFF2-40B4-BE49-F238E27FC236}">
              <a16:creationId xmlns="" xmlns:a16="http://schemas.microsoft.com/office/drawing/2014/main" id="{00000000-0008-0000-0500-00007A110000}"/>
            </a:ext>
          </a:extLst>
        </xdr:cNvPr>
        <xdr:cNvSpPr txBox="1">
          <a:spLocks noChangeArrowheads="1"/>
        </xdr:cNvSpPr>
      </xdr:nvSpPr>
      <xdr:spPr bwMode="auto">
        <a:xfrm>
          <a:off x="4972050" y="357981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75" name="Text Box 15">
          <a:extLst>
            <a:ext uri="{FF2B5EF4-FFF2-40B4-BE49-F238E27FC236}">
              <a16:creationId xmlns="" xmlns:a16="http://schemas.microsoft.com/office/drawing/2014/main" id="{00000000-0008-0000-0500-00007B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331"/>
    <xdr:sp macro="" textlink="">
      <xdr:nvSpPr>
        <xdr:cNvPr id="4476" name="Text Box 15">
          <a:extLst>
            <a:ext uri="{FF2B5EF4-FFF2-40B4-BE49-F238E27FC236}">
              <a16:creationId xmlns="" xmlns:a16="http://schemas.microsoft.com/office/drawing/2014/main" id="{00000000-0008-0000-0500-00007C110000}"/>
            </a:ext>
          </a:extLst>
        </xdr:cNvPr>
        <xdr:cNvSpPr txBox="1">
          <a:spLocks noChangeArrowheads="1"/>
        </xdr:cNvSpPr>
      </xdr:nvSpPr>
      <xdr:spPr bwMode="auto">
        <a:xfrm>
          <a:off x="4972050" y="357981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77" name="Text Box 15">
          <a:extLst>
            <a:ext uri="{FF2B5EF4-FFF2-40B4-BE49-F238E27FC236}">
              <a16:creationId xmlns="" xmlns:a16="http://schemas.microsoft.com/office/drawing/2014/main" id="{00000000-0008-0000-0500-00007D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78" name="Text Box 15">
          <a:extLst>
            <a:ext uri="{FF2B5EF4-FFF2-40B4-BE49-F238E27FC236}">
              <a16:creationId xmlns="" xmlns:a16="http://schemas.microsoft.com/office/drawing/2014/main" id="{00000000-0008-0000-0500-00007E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79" name="Text Box 15">
          <a:extLst>
            <a:ext uri="{FF2B5EF4-FFF2-40B4-BE49-F238E27FC236}">
              <a16:creationId xmlns="" xmlns:a16="http://schemas.microsoft.com/office/drawing/2014/main" id="{00000000-0008-0000-0500-00007F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80" name="Text Box 15">
          <a:extLst>
            <a:ext uri="{FF2B5EF4-FFF2-40B4-BE49-F238E27FC236}">
              <a16:creationId xmlns="" xmlns:a16="http://schemas.microsoft.com/office/drawing/2014/main" id="{00000000-0008-0000-0500-000080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81" name="Text Box 15">
          <a:extLst>
            <a:ext uri="{FF2B5EF4-FFF2-40B4-BE49-F238E27FC236}">
              <a16:creationId xmlns="" xmlns:a16="http://schemas.microsoft.com/office/drawing/2014/main" id="{00000000-0008-0000-0500-000081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82" name="Text Box 15">
          <a:extLst>
            <a:ext uri="{FF2B5EF4-FFF2-40B4-BE49-F238E27FC236}">
              <a16:creationId xmlns="" xmlns:a16="http://schemas.microsoft.com/office/drawing/2014/main" id="{00000000-0008-0000-0500-000082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83" name="Text Box 15">
          <a:extLst>
            <a:ext uri="{FF2B5EF4-FFF2-40B4-BE49-F238E27FC236}">
              <a16:creationId xmlns="" xmlns:a16="http://schemas.microsoft.com/office/drawing/2014/main" id="{00000000-0008-0000-0500-000083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84" name="Text Box 15">
          <a:extLst>
            <a:ext uri="{FF2B5EF4-FFF2-40B4-BE49-F238E27FC236}">
              <a16:creationId xmlns="" xmlns:a16="http://schemas.microsoft.com/office/drawing/2014/main" id="{00000000-0008-0000-0500-000084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85" name="Text Box 15">
          <a:extLst>
            <a:ext uri="{FF2B5EF4-FFF2-40B4-BE49-F238E27FC236}">
              <a16:creationId xmlns="" xmlns:a16="http://schemas.microsoft.com/office/drawing/2014/main" id="{00000000-0008-0000-0500-000085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86" name="Text Box 15">
          <a:extLst>
            <a:ext uri="{FF2B5EF4-FFF2-40B4-BE49-F238E27FC236}">
              <a16:creationId xmlns="" xmlns:a16="http://schemas.microsoft.com/office/drawing/2014/main" id="{00000000-0008-0000-0500-000086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87" name="Text Box 15">
          <a:extLst>
            <a:ext uri="{FF2B5EF4-FFF2-40B4-BE49-F238E27FC236}">
              <a16:creationId xmlns="" xmlns:a16="http://schemas.microsoft.com/office/drawing/2014/main" id="{00000000-0008-0000-0500-000087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88" name="Text Box 15">
          <a:extLst>
            <a:ext uri="{FF2B5EF4-FFF2-40B4-BE49-F238E27FC236}">
              <a16:creationId xmlns="" xmlns:a16="http://schemas.microsoft.com/office/drawing/2014/main" id="{00000000-0008-0000-0500-000088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89" name="Text Box 15">
          <a:extLst>
            <a:ext uri="{FF2B5EF4-FFF2-40B4-BE49-F238E27FC236}">
              <a16:creationId xmlns="" xmlns:a16="http://schemas.microsoft.com/office/drawing/2014/main" id="{00000000-0008-0000-0500-000089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90" name="Text Box 15">
          <a:extLst>
            <a:ext uri="{FF2B5EF4-FFF2-40B4-BE49-F238E27FC236}">
              <a16:creationId xmlns="" xmlns:a16="http://schemas.microsoft.com/office/drawing/2014/main" id="{00000000-0008-0000-0500-00008A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91" name="Text Box 15">
          <a:extLst>
            <a:ext uri="{FF2B5EF4-FFF2-40B4-BE49-F238E27FC236}">
              <a16:creationId xmlns="" xmlns:a16="http://schemas.microsoft.com/office/drawing/2014/main" id="{00000000-0008-0000-0500-00008B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92" name="Text Box 15">
          <a:extLst>
            <a:ext uri="{FF2B5EF4-FFF2-40B4-BE49-F238E27FC236}">
              <a16:creationId xmlns="" xmlns:a16="http://schemas.microsoft.com/office/drawing/2014/main" id="{00000000-0008-0000-0500-00008C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93" name="Text Box 15">
          <a:extLst>
            <a:ext uri="{FF2B5EF4-FFF2-40B4-BE49-F238E27FC236}">
              <a16:creationId xmlns="" xmlns:a16="http://schemas.microsoft.com/office/drawing/2014/main" id="{00000000-0008-0000-0500-00008D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94" name="Text Box 15">
          <a:extLst>
            <a:ext uri="{FF2B5EF4-FFF2-40B4-BE49-F238E27FC236}">
              <a16:creationId xmlns="" xmlns:a16="http://schemas.microsoft.com/office/drawing/2014/main" id="{00000000-0008-0000-0500-00008E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95" name="Text Box 15">
          <a:extLst>
            <a:ext uri="{FF2B5EF4-FFF2-40B4-BE49-F238E27FC236}">
              <a16:creationId xmlns="" xmlns:a16="http://schemas.microsoft.com/office/drawing/2014/main" id="{00000000-0008-0000-0500-00008F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96" name="Text Box 15">
          <a:extLst>
            <a:ext uri="{FF2B5EF4-FFF2-40B4-BE49-F238E27FC236}">
              <a16:creationId xmlns="" xmlns:a16="http://schemas.microsoft.com/office/drawing/2014/main" id="{00000000-0008-0000-0500-000090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97" name="Text Box 15">
          <a:extLst>
            <a:ext uri="{FF2B5EF4-FFF2-40B4-BE49-F238E27FC236}">
              <a16:creationId xmlns="" xmlns:a16="http://schemas.microsoft.com/office/drawing/2014/main" id="{00000000-0008-0000-0500-000091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98" name="Text Box 15">
          <a:extLst>
            <a:ext uri="{FF2B5EF4-FFF2-40B4-BE49-F238E27FC236}">
              <a16:creationId xmlns="" xmlns:a16="http://schemas.microsoft.com/office/drawing/2014/main" id="{00000000-0008-0000-0500-000092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99" name="Text Box 15">
          <a:extLst>
            <a:ext uri="{FF2B5EF4-FFF2-40B4-BE49-F238E27FC236}">
              <a16:creationId xmlns="" xmlns:a16="http://schemas.microsoft.com/office/drawing/2014/main" id="{00000000-0008-0000-0500-000093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500" name="Text Box 15">
          <a:extLst>
            <a:ext uri="{FF2B5EF4-FFF2-40B4-BE49-F238E27FC236}">
              <a16:creationId xmlns="" xmlns:a16="http://schemas.microsoft.com/office/drawing/2014/main" id="{00000000-0008-0000-0500-000094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8496"/>
    <xdr:sp macro="" textlink="">
      <xdr:nvSpPr>
        <xdr:cNvPr id="4501" name="Text Box 15">
          <a:extLst>
            <a:ext uri="{FF2B5EF4-FFF2-40B4-BE49-F238E27FC236}">
              <a16:creationId xmlns="" xmlns:a16="http://schemas.microsoft.com/office/drawing/2014/main" id="{00000000-0008-0000-0500-000095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502" name="Text Box 15">
          <a:extLst>
            <a:ext uri="{FF2B5EF4-FFF2-40B4-BE49-F238E27FC236}">
              <a16:creationId xmlns="" xmlns:a16="http://schemas.microsoft.com/office/drawing/2014/main" id="{00000000-0008-0000-0500-000096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331"/>
    <xdr:sp macro="" textlink="">
      <xdr:nvSpPr>
        <xdr:cNvPr id="4503" name="Text Box 15">
          <a:extLst>
            <a:ext uri="{FF2B5EF4-FFF2-40B4-BE49-F238E27FC236}">
              <a16:creationId xmlns="" xmlns:a16="http://schemas.microsoft.com/office/drawing/2014/main" id="{00000000-0008-0000-0500-000097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8496"/>
    <xdr:sp macro="" textlink="">
      <xdr:nvSpPr>
        <xdr:cNvPr id="4504" name="Text Box 15">
          <a:extLst>
            <a:ext uri="{FF2B5EF4-FFF2-40B4-BE49-F238E27FC236}">
              <a16:creationId xmlns="" xmlns:a16="http://schemas.microsoft.com/office/drawing/2014/main" id="{00000000-0008-0000-0500-000098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505" name="Text Box 15">
          <a:extLst>
            <a:ext uri="{FF2B5EF4-FFF2-40B4-BE49-F238E27FC236}">
              <a16:creationId xmlns="" xmlns:a16="http://schemas.microsoft.com/office/drawing/2014/main" id="{00000000-0008-0000-0500-000099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331"/>
    <xdr:sp macro="" textlink="">
      <xdr:nvSpPr>
        <xdr:cNvPr id="4506" name="Text Box 15">
          <a:extLst>
            <a:ext uri="{FF2B5EF4-FFF2-40B4-BE49-F238E27FC236}">
              <a16:creationId xmlns="" xmlns:a16="http://schemas.microsoft.com/office/drawing/2014/main" id="{00000000-0008-0000-0500-00009A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56743"/>
    <xdr:sp macro="" textlink="">
      <xdr:nvSpPr>
        <xdr:cNvPr id="4507" name="Text Box 15">
          <a:extLst>
            <a:ext uri="{FF2B5EF4-FFF2-40B4-BE49-F238E27FC236}">
              <a16:creationId xmlns="" xmlns:a16="http://schemas.microsoft.com/office/drawing/2014/main" id="{00000000-0008-0000-0500-00009B110000}"/>
            </a:ext>
          </a:extLst>
        </xdr:cNvPr>
        <xdr:cNvSpPr txBox="1">
          <a:spLocks noChangeArrowheads="1"/>
        </xdr:cNvSpPr>
      </xdr:nvSpPr>
      <xdr:spPr bwMode="auto">
        <a:xfrm>
          <a:off x="4972050" y="38046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508" name="Text Box 15">
          <a:extLst>
            <a:ext uri="{FF2B5EF4-FFF2-40B4-BE49-F238E27FC236}">
              <a16:creationId xmlns="" xmlns:a16="http://schemas.microsoft.com/office/drawing/2014/main" id="{00000000-0008-0000-0500-00009C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331"/>
    <xdr:sp macro="" textlink="">
      <xdr:nvSpPr>
        <xdr:cNvPr id="4509" name="Text Box 15">
          <a:extLst>
            <a:ext uri="{FF2B5EF4-FFF2-40B4-BE49-F238E27FC236}">
              <a16:creationId xmlns="" xmlns:a16="http://schemas.microsoft.com/office/drawing/2014/main" id="{00000000-0008-0000-0500-00009D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448496"/>
    <xdr:sp macro="" textlink="">
      <xdr:nvSpPr>
        <xdr:cNvPr id="4510" name="Text Box 15">
          <a:extLst>
            <a:ext uri="{FF2B5EF4-FFF2-40B4-BE49-F238E27FC236}">
              <a16:creationId xmlns="" xmlns:a16="http://schemas.microsoft.com/office/drawing/2014/main" id="{00000000-0008-0000-0500-00009E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511" name="Text Box 15">
          <a:extLst>
            <a:ext uri="{FF2B5EF4-FFF2-40B4-BE49-F238E27FC236}">
              <a16:creationId xmlns="" xmlns:a16="http://schemas.microsoft.com/office/drawing/2014/main" id="{00000000-0008-0000-0500-00009F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444331"/>
    <xdr:sp macro="" textlink="">
      <xdr:nvSpPr>
        <xdr:cNvPr id="4512" name="Text Box 15">
          <a:extLst>
            <a:ext uri="{FF2B5EF4-FFF2-40B4-BE49-F238E27FC236}">
              <a16:creationId xmlns="" xmlns:a16="http://schemas.microsoft.com/office/drawing/2014/main" id="{00000000-0008-0000-0500-0000A0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448496"/>
    <xdr:sp macro="" textlink="">
      <xdr:nvSpPr>
        <xdr:cNvPr id="4513" name="Text Box 15">
          <a:extLst>
            <a:ext uri="{FF2B5EF4-FFF2-40B4-BE49-F238E27FC236}">
              <a16:creationId xmlns="" xmlns:a16="http://schemas.microsoft.com/office/drawing/2014/main" id="{00000000-0008-0000-0500-0000A1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514" name="Text Box 15">
          <a:extLst>
            <a:ext uri="{FF2B5EF4-FFF2-40B4-BE49-F238E27FC236}">
              <a16:creationId xmlns="" xmlns:a16="http://schemas.microsoft.com/office/drawing/2014/main" id="{00000000-0008-0000-0500-0000A2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444331"/>
    <xdr:sp macro="" textlink="">
      <xdr:nvSpPr>
        <xdr:cNvPr id="4515" name="Text Box 15">
          <a:extLst>
            <a:ext uri="{FF2B5EF4-FFF2-40B4-BE49-F238E27FC236}">
              <a16:creationId xmlns="" xmlns:a16="http://schemas.microsoft.com/office/drawing/2014/main" id="{00000000-0008-0000-0500-0000A3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456743"/>
    <xdr:sp macro="" textlink="">
      <xdr:nvSpPr>
        <xdr:cNvPr id="4516" name="Text Box 15">
          <a:extLst>
            <a:ext uri="{FF2B5EF4-FFF2-40B4-BE49-F238E27FC236}">
              <a16:creationId xmlns="" xmlns:a16="http://schemas.microsoft.com/office/drawing/2014/main" id="{00000000-0008-0000-0500-0000A4110000}"/>
            </a:ext>
          </a:extLst>
        </xdr:cNvPr>
        <xdr:cNvSpPr txBox="1">
          <a:spLocks noChangeArrowheads="1"/>
        </xdr:cNvSpPr>
      </xdr:nvSpPr>
      <xdr:spPr bwMode="auto">
        <a:xfrm>
          <a:off x="4972050" y="38046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517" name="Text Box 15">
          <a:extLst>
            <a:ext uri="{FF2B5EF4-FFF2-40B4-BE49-F238E27FC236}">
              <a16:creationId xmlns="" xmlns:a16="http://schemas.microsoft.com/office/drawing/2014/main" id="{00000000-0008-0000-0500-0000A5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444331"/>
    <xdr:sp macro="" textlink="">
      <xdr:nvSpPr>
        <xdr:cNvPr id="4518" name="Text Box 15">
          <a:extLst>
            <a:ext uri="{FF2B5EF4-FFF2-40B4-BE49-F238E27FC236}">
              <a16:creationId xmlns="" xmlns:a16="http://schemas.microsoft.com/office/drawing/2014/main" id="{00000000-0008-0000-0500-0000A6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213632"/>
    <xdr:sp macro="" textlink="">
      <xdr:nvSpPr>
        <xdr:cNvPr id="4519" name="Text Box 15">
          <a:extLst>
            <a:ext uri="{FF2B5EF4-FFF2-40B4-BE49-F238E27FC236}">
              <a16:creationId xmlns="" xmlns:a16="http://schemas.microsoft.com/office/drawing/2014/main" id="{00000000-0008-0000-0500-0000A7110000}"/>
            </a:ext>
          </a:extLst>
        </xdr:cNvPr>
        <xdr:cNvSpPr txBox="1">
          <a:spLocks noChangeArrowheads="1"/>
        </xdr:cNvSpPr>
      </xdr:nvSpPr>
      <xdr:spPr bwMode="auto">
        <a:xfrm>
          <a:off x="4972050" y="38795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213632"/>
    <xdr:sp macro="" textlink="">
      <xdr:nvSpPr>
        <xdr:cNvPr id="4520" name="Text Box 15">
          <a:extLst>
            <a:ext uri="{FF2B5EF4-FFF2-40B4-BE49-F238E27FC236}">
              <a16:creationId xmlns="" xmlns:a16="http://schemas.microsoft.com/office/drawing/2014/main" id="{00000000-0008-0000-0500-0000A8110000}"/>
            </a:ext>
          </a:extLst>
        </xdr:cNvPr>
        <xdr:cNvSpPr txBox="1">
          <a:spLocks noChangeArrowheads="1"/>
        </xdr:cNvSpPr>
      </xdr:nvSpPr>
      <xdr:spPr bwMode="auto">
        <a:xfrm>
          <a:off x="4972050" y="38795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213632"/>
    <xdr:sp macro="" textlink="">
      <xdr:nvSpPr>
        <xdr:cNvPr id="4521" name="Text Box 15">
          <a:extLst>
            <a:ext uri="{FF2B5EF4-FFF2-40B4-BE49-F238E27FC236}">
              <a16:creationId xmlns="" xmlns:a16="http://schemas.microsoft.com/office/drawing/2014/main" id="{00000000-0008-0000-0500-0000A9110000}"/>
            </a:ext>
          </a:extLst>
        </xdr:cNvPr>
        <xdr:cNvSpPr txBox="1">
          <a:spLocks noChangeArrowheads="1"/>
        </xdr:cNvSpPr>
      </xdr:nvSpPr>
      <xdr:spPr bwMode="auto">
        <a:xfrm>
          <a:off x="4972050" y="38795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8496"/>
    <xdr:sp macro="" textlink="">
      <xdr:nvSpPr>
        <xdr:cNvPr id="4522" name="Text Box 15">
          <a:extLst>
            <a:ext uri="{FF2B5EF4-FFF2-40B4-BE49-F238E27FC236}">
              <a16:creationId xmlns="" xmlns:a16="http://schemas.microsoft.com/office/drawing/2014/main" id="{00000000-0008-0000-0500-0000AA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213632"/>
    <xdr:sp macro="" textlink="">
      <xdr:nvSpPr>
        <xdr:cNvPr id="4523" name="Text Box 15">
          <a:extLst>
            <a:ext uri="{FF2B5EF4-FFF2-40B4-BE49-F238E27FC236}">
              <a16:creationId xmlns="" xmlns:a16="http://schemas.microsoft.com/office/drawing/2014/main" id="{00000000-0008-0000-0500-0000AB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4331"/>
    <xdr:sp macro="" textlink="">
      <xdr:nvSpPr>
        <xdr:cNvPr id="4524" name="Text Box 15">
          <a:extLst>
            <a:ext uri="{FF2B5EF4-FFF2-40B4-BE49-F238E27FC236}">
              <a16:creationId xmlns="" xmlns:a16="http://schemas.microsoft.com/office/drawing/2014/main" id="{00000000-0008-0000-0500-0000AC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8496"/>
    <xdr:sp macro="" textlink="">
      <xdr:nvSpPr>
        <xdr:cNvPr id="4525" name="Text Box 15">
          <a:extLst>
            <a:ext uri="{FF2B5EF4-FFF2-40B4-BE49-F238E27FC236}">
              <a16:creationId xmlns="" xmlns:a16="http://schemas.microsoft.com/office/drawing/2014/main" id="{00000000-0008-0000-0500-0000AD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213632"/>
    <xdr:sp macro="" textlink="">
      <xdr:nvSpPr>
        <xdr:cNvPr id="4526" name="Text Box 15">
          <a:extLst>
            <a:ext uri="{FF2B5EF4-FFF2-40B4-BE49-F238E27FC236}">
              <a16:creationId xmlns="" xmlns:a16="http://schemas.microsoft.com/office/drawing/2014/main" id="{00000000-0008-0000-0500-0000AE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4331"/>
    <xdr:sp macro="" textlink="">
      <xdr:nvSpPr>
        <xdr:cNvPr id="4527" name="Text Box 15">
          <a:extLst>
            <a:ext uri="{FF2B5EF4-FFF2-40B4-BE49-F238E27FC236}">
              <a16:creationId xmlns="" xmlns:a16="http://schemas.microsoft.com/office/drawing/2014/main" id="{00000000-0008-0000-0500-0000AF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56743"/>
    <xdr:sp macro="" textlink="">
      <xdr:nvSpPr>
        <xdr:cNvPr id="4528" name="Text Box 15">
          <a:extLst>
            <a:ext uri="{FF2B5EF4-FFF2-40B4-BE49-F238E27FC236}">
              <a16:creationId xmlns="" xmlns:a16="http://schemas.microsoft.com/office/drawing/2014/main" id="{00000000-0008-0000-0500-0000B0110000}"/>
            </a:ext>
          </a:extLst>
        </xdr:cNvPr>
        <xdr:cNvSpPr txBox="1">
          <a:spLocks noChangeArrowheads="1"/>
        </xdr:cNvSpPr>
      </xdr:nvSpPr>
      <xdr:spPr bwMode="auto">
        <a:xfrm>
          <a:off x="4972050" y="40293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213632"/>
    <xdr:sp macro="" textlink="">
      <xdr:nvSpPr>
        <xdr:cNvPr id="4529" name="Text Box 15">
          <a:extLst>
            <a:ext uri="{FF2B5EF4-FFF2-40B4-BE49-F238E27FC236}">
              <a16:creationId xmlns="" xmlns:a16="http://schemas.microsoft.com/office/drawing/2014/main" id="{00000000-0008-0000-0500-0000B1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4331"/>
    <xdr:sp macro="" textlink="">
      <xdr:nvSpPr>
        <xdr:cNvPr id="4530" name="Text Box 15">
          <a:extLst>
            <a:ext uri="{FF2B5EF4-FFF2-40B4-BE49-F238E27FC236}">
              <a16:creationId xmlns="" xmlns:a16="http://schemas.microsoft.com/office/drawing/2014/main" id="{00000000-0008-0000-0500-0000B2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213632"/>
    <xdr:sp macro="" textlink="">
      <xdr:nvSpPr>
        <xdr:cNvPr id="4531" name="Text Box 15">
          <a:extLst>
            <a:ext uri="{FF2B5EF4-FFF2-40B4-BE49-F238E27FC236}">
              <a16:creationId xmlns="" xmlns:a16="http://schemas.microsoft.com/office/drawing/2014/main" id="{00000000-0008-0000-0500-0000B3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213632"/>
    <xdr:sp macro="" textlink="">
      <xdr:nvSpPr>
        <xdr:cNvPr id="4532" name="Text Box 15">
          <a:extLst>
            <a:ext uri="{FF2B5EF4-FFF2-40B4-BE49-F238E27FC236}">
              <a16:creationId xmlns="" xmlns:a16="http://schemas.microsoft.com/office/drawing/2014/main" id="{00000000-0008-0000-0500-0000B4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213632"/>
    <xdr:sp macro="" textlink="">
      <xdr:nvSpPr>
        <xdr:cNvPr id="4533" name="Text Box 15">
          <a:extLst>
            <a:ext uri="{FF2B5EF4-FFF2-40B4-BE49-F238E27FC236}">
              <a16:creationId xmlns="" xmlns:a16="http://schemas.microsoft.com/office/drawing/2014/main" id="{00000000-0008-0000-0500-0000B5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8496"/>
    <xdr:sp macro="" textlink="">
      <xdr:nvSpPr>
        <xdr:cNvPr id="4534" name="Text Box 15">
          <a:extLst>
            <a:ext uri="{FF2B5EF4-FFF2-40B4-BE49-F238E27FC236}">
              <a16:creationId xmlns="" xmlns:a16="http://schemas.microsoft.com/office/drawing/2014/main" id="{00000000-0008-0000-0500-0000B6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213632"/>
    <xdr:sp macro="" textlink="">
      <xdr:nvSpPr>
        <xdr:cNvPr id="4535" name="Text Box 15">
          <a:extLst>
            <a:ext uri="{FF2B5EF4-FFF2-40B4-BE49-F238E27FC236}">
              <a16:creationId xmlns="" xmlns:a16="http://schemas.microsoft.com/office/drawing/2014/main" id="{00000000-0008-0000-0500-0000B7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331"/>
    <xdr:sp macro="" textlink="">
      <xdr:nvSpPr>
        <xdr:cNvPr id="4536" name="Text Box 15">
          <a:extLst>
            <a:ext uri="{FF2B5EF4-FFF2-40B4-BE49-F238E27FC236}">
              <a16:creationId xmlns="" xmlns:a16="http://schemas.microsoft.com/office/drawing/2014/main" id="{00000000-0008-0000-0500-0000B8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8496"/>
    <xdr:sp macro="" textlink="">
      <xdr:nvSpPr>
        <xdr:cNvPr id="4537" name="Text Box 15">
          <a:extLst>
            <a:ext uri="{FF2B5EF4-FFF2-40B4-BE49-F238E27FC236}">
              <a16:creationId xmlns="" xmlns:a16="http://schemas.microsoft.com/office/drawing/2014/main" id="{00000000-0008-0000-0500-0000B9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213632"/>
    <xdr:sp macro="" textlink="">
      <xdr:nvSpPr>
        <xdr:cNvPr id="4538" name="Text Box 15">
          <a:extLst>
            <a:ext uri="{FF2B5EF4-FFF2-40B4-BE49-F238E27FC236}">
              <a16:creationId xmlns="" xmlns:a16="http://schemas.microsoft.com/office/drawing/2014/main" id="{00000000-0008-0000-0500-0000BA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331"/>
    <xdr:sp macro="" textlink="">
      <xdr:nvSpPr>
        <xdr:cNvPr id="4539" name="Text Box 15">
          <a:extLst>
            <a:ext uri="{FF2B5EF4-FFF2-40B4-BE49-F238E27FC236}">
              <a16:creationId xmlns="" xmlns:a16="http://schemas.microsoft.com/office/drawing/2014/main" id="{00000000-0008-0000-0500-0000BB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56743"/>
    <xdr:sp macro="" textlink="">
      <xdr:nvSpPr>
        <xdr:cNvPr id="4540" name="Text Box 15">
          <a:extLst>
            <a:ext uri="{FF2B5EF4-FFF2-40B4-BE49-F238E27FC236}">
              <a16:creationId xmlns="" xmlns:a16="http://schemas.microsoft.com/office/drawing/2014/main" id="{00000000-0008-0000-0500-0000BC110000}"/>
            </a:ext>
          </a:extLst>
        </xdr:cNvPr>
        <xdr:cNvSpPr txBox="1">
          <a:spLocks noChangeArrowheads="1"/>
        </xdr:cNvSpPr>
      </xdr:nvSpPr>
      <xdr:spPr bwMode="auto">
        <a:xfrm>
          <a:off x="4972050" y="40293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213632"/>
    <xdr:sp macro="" textlink="">
      <xdr:nvSpPr>
        <xdr:cNvPr id="4541" name="Text Box 15">
          <a:extLst>
            <a:ext uri="{FF2B5EF4-FFF2-40B4-BE49-F238E27FC236}">
              <a16:creationId xmlns="" xmlns:a16="http://schemas.microsoft.com/office/drawing/2014/main" id="{00000000-0008-0000-0500-0000BD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331"/>
    <xdr:sp macro="" textlink="">
      <xdr:nvSpPr>
        <xdr:cNvPr id="4542" name="Text Box 15">
          <a:extLst>
            <a:ext uri="{FF2B5EF4-FFF2-40B4-BE49-F238E27FC236}">
              <a16:creationId xmlns="" xmlns:a16="http://schemas.microsoft.com/office/drawing/2014/main" id="{00000000-0008-0000-0500-0000BE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213632"/>
    <xdr:sp macro="" textlink="">
      <xdr:nvSpPr>
        <xdr:cNvPr id="4543" name="Text Box 15">
          <a:extLst>
            <a:ext uri="{FF2B5EF4-FFF2-40B4-BE49-F238E27FC236}">
              <a16:creationId xmlns="" xmlns:a16="http://schemas.microsoft.com/office/drawing/2014/main" id="{00000000-0008-0000-0500-0000BF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213632"/>
    <xdr:sp macro="" textlink="">
      <xdr:nvSpPr>
        <xdr:cNvPr id="4544" name="Text Box 15">
          <a:extLst>
            <a:ext uri="{FF2B5EF4-FFF2-40B4-BE49-F238E27FC236}">
              <a16:creationId xmlns="" xmlns:a16="http://schemas.microsoft.com/office/drawing/2014/main" id="{00000000-0008-0000-0500-0000C0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213632"/>
    <xdr:sp macro="" textlink="">
      <xdr:nvSpPr>
        <xdr:cNvPr id="4545" name="Text Box 15">
          <a:extLst>
            <a:ext uri="{FF2B5EF4-FFF2-40B4-BE49-F238E27FC236}">
              <a16:creationId xmlns="" xmlns:a16="http://schemas.microsoft.com/office/drawing/2014/main" id="{00000000-0008-0000-0500-0000C1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4546" name="Text Box 15">
          <a:extLst>
            <a:ext uri="{FF2B5EF4-FFF2-40B4-BE49-F238E27FC236}">
              <a16:creationId xmlns="" xmlns:a16="http://schemas.microsoft.com/office/drawing/2014/main" id="{00000000-0008-0000-0500-0000C2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4547" name="Text Box 15">
          <a:extLst>
            <a:ext uri="{FF2B5EF4-FFF2-40B4-BE49-F238E27FC236}">
              <a16:creationId xmlns="" xmlns:a16="http://schemas.microsoft.com/office/drawing/2014/main" id="{00000000-0008-0000-0500-0000C3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4548" name="Text Box 15">
          <a:extLst>
            <a:ext uri="{FF2B5EF4-FFF2-40B4-BE49-F238E27FC236}">
              <a16:creationId xmlns="" xmlns:a16="http://schemas.microsoft.com/office/drawing/2014/main" id="{00000000-0008-0000-0500-0000C4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4549" name="Text Box 15">
          <a:extLst>
            <a:ext uri="{FF2B5EF4-FFF2-40B4-BE49-F238E27FC236}">
              <a16:creationId xmlns="" xmlns:a16="http://schemas.microsoft.com/office/drawing/2014/main" id="{00000000-0008-0000-0500-0000C5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4550" name="Text Box 15">
          <a:extLst>
            <a:ext uri="{FF2B5EF4-FFF2-40B4-BE49-F238E27FC236}">
              <a16:creationId xmlns="" xmlns:a16="http://schemas.microsoft.com/office/drawing/2014/main" id="{00000000-0008-0000-0500-0000C6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4551" name="Text Box 15">
          <a:extLst>
            <a:ext uri="{FF2B5EF4-FFF2-40B4-BE49-F238E27FC236}">
              <a16:creationId xmlns="" xmlns:a16="http://schemas.microsoft.com/office/drawing/2014/main" id="{00000000-0008-0000-0500-0000C7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8496"/>
    <xdr:sp macro="" textlink="">
      <xdr:nvSpPr>
        <xdr:cNvPr id="4552" name="Text Box 15">
          <a:extLst>
            <a:ext uri="{FF2B5EF4-FFF2-40B4-BE49-F238E27FC236}">
              <a16:creationId xmlns="" xmlns:a16="http://schemas.microsoft.com/office/drawing/2014/main" id="{00000000-0008-0000-0500-0000C8110000}"/>
            </a:ext>
          </a:extLst>
        </xdr:cNvPr>
        <xdr:cNvSpPr txBox="1">
          <a:spLocks noChangeArrowheads="1"/>
        </xdr:cNvSpPr>
      </xdr:nvSpPr>
      <xdr:spPr bwMode="auto">
        <a:xfrm>
          <a:off x="4972050" y="42541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53" name="Text Box 15">
          <a:extLst>
            <a:ext uri="{FF2B5EF4-FFF2-40B4-BE49-F238E27FC236}">
              <a16:creationId xmlns="" xmlns:a16="http://schemas.microsoft.com/office/drawing/2014/main" id="{00000000-0008-0000-0500-0000C9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4331"/>
    <xdr:sp macro="" textlink="">
      <xdr:nvSpPr>
        <xdr:cNvPr id="4554" name="Text Box 15">
          <a:extLst>
            <a:ext uri="{FF2B5EF4-FFF2-40B4-BE49-F238E27FC236}">
              <a16:creationId xmlns="" xmlns:a16="http://schemas.microsoft.com/office/drawing/2014/main" id="{00000000-0008-0000-0500-0000CA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56743"/>
    <xdr:sp macro="" textlink="">
      <xdr:nvSpPr>
        <xdr:cNvPr id="4555" name="Text Box 15">
          <a:extLst>
            <a:ext uri="{FF2B5EF4-FFF2-40B4-BE49-F238E27FC236}">
              <a16:creationId xmlns="" xmlns:a16="http://schemas.microsoft.com/office/drawing/2014/main" id="{00000000-0008-0000-0500-0000CB110000}"/>
            </a:ext>
          </a:extLst>
        </xdr:cNvPr>
        <xdr:cNvSpPr txBox="1">
          <a:spLocks noChangeArrowheads="1"/>
        </xdr:cNvSpPr>
      </xdr:nvSpPr>
      <xdr:spPr bwMode="auto">
        <a:xfrm>
          <a:off x="4972050" y="42541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56" name="Text Box 15">
          <a:extLst>
            <a:ext uri="{FF2B5EF4-FFF2-40B4-BE49-F238E27FC236}">
              <a16:creationId xmlns="" xmlns:a16="http://schemas.microsoft.com/office/drawing/2014/main" id="{00000000-0008-0000-0500-0000CC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4331"/>
    <xdr:sp macro="" textlink="">
      <xdr:nvSpPr>
        <xdr:cNvPr id="4557" name="Text Box 15">
          <a:extLst>
            <a:ext uri="{FF2B5EF4-FFF2-40B4-BE49-F238E27FC236}">
              <a16:creationId xmlns="" xmlns:a16="http://schemas.microsoft.com/office/drawing/2014/main" id="{00000000-0008-0000-0500-0000CD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58" name="Text Box 15">
          <a:extLst>
            <a:ext uri="{FF2B5EF4-FFF2-40B4-BE49-F238E27FC236}">
              <a16:creationId xmlns="" xmlns:a16="http://schemas.microsoft.com/office/drawing/2014/main" id="{00000000-0008-0000-0500-0000CE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59" name="Text Box 15">
          <a:extLst>
            <a:ext uri="{FF2B5EF4-FFF2-40B4-BE49-F238E27FC236}">
              <a16:creationId xmlns="" xmlns:a16="http://schemas.microsoft.com/office/drawing/2014/main" id="{00000000-0008-0000-0500-0000CF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60" name="Text Box 15">
          <a:extLst>
            <a:ext uri="{FF2B5EF4-FFF2-40B4-BE49-F238E27FC236}">
              <a16:creationId xmlns="" xmlns:a16="http://schemas.microsoft.com/office/drawing/2014/main" id="{00000000-0008-0000-0500-0000D0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61" name="Text Box 15">
          <a:extLst>
            <a:ext uri="{FF2B5EF4-FFF2-40B4-BE49-F238E27FC236}">
              <a16:creationId xmlns="" xmlns:a16="http://schemas.microsoft.com/office/drawing/2014/main" id="{00000000-0008-0000-0500-0000D1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62" name="Text Box 15">
          <a:extLst>
            <a:ext uri="{FF2B5EF4-FFF2-40B4-BE49-F238E27FC236}">
              <a16:creationId xmlns="" xmlns:a16="http://schemas.microsoft.com/office/drawing/2014/main" id="{00000000-0008-0000-0500-0000D2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63" name="Text Box 15">
          <a:extLst>
            <a:ext uri="{FF2B5EF4-FFF2-40B4-BE49-F238E27FC236}">
              <a16:creationId xmlns="" xmlns:a16="http://schemas.microsoft.com/office/drawing/2014/main" id="{00000000-0008-0000-0500-0000D3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8496"/>
    <xdr:sp macro="" textlink="">
      <xdr:nvSpPr>
        <xdr:cNvPr id="4564" name="Text Box 15">
          <a:extLst>
            <a:ext uri="{FF2B5EF4-FFF2-40B4-BE49-F238E27FC236}">
              <a16:creationId xmlns="" xmlns:a16="http://schemas.microsoft.com/office/drawing/2014/main" id="{00000000-0008-0000-0500-0000D4110000}"/>
            </a:ext>
          </a:extLst>
        </xdr:cNvPr>
        <xdr:cNvSpPr txBox="1">
          <a:spLocks noChangeArrowheads="1"/>
        </xdr:cNvSpPr>
      </xdr:nvSpPr>
      <xdr:spPr bwMode="auto">
        <a:xfrm>
          <a:off x="4972050" y="42541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65" name="Text Box 15">
          <a:extLst>
            <a:ext uri="{FF2B5EF4-FFF2-40B4-BE49-F238E27FC236}">
              <a16:creationId xmlns="" xmlns:a16="http://schemas.microsoft.com/office/drawing/2014/main" id="{00000000-0008-0000-0500-0000D5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331"/>
    <xdr:sp macro="" textlink="">
      <xdr:nvSpPr>
        <xdr:cNvPr id="4566" name="Text Box 15">
          <a:extLst>
            <a:ext uri="{FF2B5EF4-FFF2-40B4-BE49-F238E27FC236}">
              <a16:creationId xmlns="" xmlns:a16="http://schemas.microsoft.com/office/drawing/2014/main" id="{00000000-0008-0000-0500-0000D6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56743"/>
    <xdr:sp macro="" textlink="">
      <xdr:nvSpPr>
        <xdr:cNvPr id="4567" name="Text Box 15">
          <a:extLst>
            <a:ext uri="{FF2B5EF4-FFF2-40B4-BE49-F238E27FC236}">
              <a16:creationId xmlns="" xmlns:a16="http://schemas.microsoft.com/office/drawing/2014/main" id="{00000000-0008-0000-0500-0000D7110000}"/>
            </a:ext>
          </a:extLst>
        </xdr:cNvPr>
        <xdr:cNvSpPr txBox="1">
          <a:spLocks noChangeArrowheads="1"/>
        </xdr:cNvSpPr>
      </xdr:nvSpPr>
      <xdr:spPr bwMode="auto">
        <a:xfrm>
          <a:off x="4972050" y="42541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68" name="Text Box 15">
          <a:extLst>
            <a:ext uri="{FF2B5EF4-FFF2-40B4-BE49-F238E27FC236}">
              <a16:creationId xmlns="" xmlns:a16="http://schemas.microsoft.com/office/drawing/2014/main" id="{00000000-0008-0000-0500-0000D8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331"/>
    <xdr:sp macro="" textlink="">
      <xdr:nvSpPr>
        <xdr:cNvPr id="4569" name="Text Box 15">
          <a:extLst>
            <a:ext uri="{FF2B5EF4-FFF2-40B4-BE49-F238E27FC236}">
              <a16:creationId xmlns="" xmlns:a16="http://schemas.microsoft.com/office/drawing/2014/main" id="{00000000-0008-0000-0500-0000D9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70" name="Text Box 15">
          <a:extLst>
            <a:ext uri="{FF2B5EF4-FFF2-40B4-BE49-F238E27FC236}">
              <a16:creationId xmlns="" xmlns:a16="http://schemas.microsoft.com/office/drawing/2014/main" id="{00000000-0008-0000-0500-0000DA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71" name="Text Box 15">
          <a:extLst>
            <a:ext uri="{FF2B5EF4-FFF2-40B4-BE49-F238E27FC236}">
              <a16:creationId xmlns="" xmlns:a16="http://schemas.microsoft.com/office/drawing/2014/main" id="{00000000-0008-0000-0500-0000DB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72" name="Text Box 15">
          <a:extLst>
            <a:ext uri="{FF2B5EF4-FFF2-40B4-BE49-F238E27FC236}">
              <a16:creationId xmlns="" xmlns:a16="http://schemas.microsoft.com/office/drawing/2014/main" id="{00000000-0008-0000-0500-0000DC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73" name="Text Box 15">
          <a:extLst>
            <a:ext uri="{FF2B5EF4-FFF2-40B4-BE49-F238E27FC236}">
              <a16:creationId xmlns="" xmlns:a16="http://schemas.microsoft.com/office/drawing/2014/main" id="{00000000-0008-0000-0500-0000DD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74" name="Text Box 15">
          <a:extLst>
            <a:ext uri="{FF2B5EF4-FFF2-40B4-BE49-F238E27FC236}">
              <a16:creationId xmlns="" xmlns:a16="http://schemas.microsoft.com/office/drawing/2014/main" id="{00000000-0008-0000-0500-0000DE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75" name="Text Box 15">
          <a:extLst>
            <a:ext uri="{FF2B5EF4-FFF2-40B4-BE49-F238E27FC236}">
              <a16:creationId xmlns="" xmlns:a16="http://schemas.microsoft.com/office/drawing/2014/main" id="{00000000-0008-0000-0500-0000DF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76" name="Text Box 15">
          <a:extLst>
            <a:ext uri="{FF2B5EF4-FFF2-40B4-BE49-F238E27FC236}">
              <a16:creationId xmlns="" xmlns:a16="http://schemas.microsoft.com/office/drawing/2014/main" id="{00000000-0008-0000-0500-0000E0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77" name="Text Box 15">
          <a:extLst>
            <a:ext uri="{FF2B5EF4-FFF2-40B4-BE49-F238E27FC236}">
              <a16:creationId xmlns="" xmlns:a16="http://schemas.microsoft.com/office/drawing/2014/main" id="{00000000-0008-0000-0500-0000E1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78" name="Text Box 15">
          <a:extLst>
            <a:ext uri="{FF2B5EF4-FFF2-40B4-BE49-F238E27FC236}">
              <a16:creationId xmlns="" xmlns:a16="http://schemas.microsoft.com/office/drawing/2014/main" id="{00000000-0008-0000-0500-0000E2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79" name="Text Box 15">
          <a:extLst>
            <a:ext uri="{FF2B5EF4-FFF2-40B4-BE49-F238E27FC236}">
              <a16:creationId xmlns="" xmlns:a16="http://schemas.microsoft.com/office/drawing/2014/main" id="{00000000-0008-0000-0500-0000E3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80" name="Text Box 15">
          <a:extLst>
            <a:ext uri="{FF2B5EF4-FFF2-40B4-BE49-F238E27FC236}">
              <a16:creationId xmlns="" xmlns:a16="http://schemas.microsoft.com/office/drawing/2014/main" id="{00000000-0008-0000-0500-0000E4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81" name="Text Box 15">
          <a:extLst>
            <a:ext uri="{FF2B5EF4-FFF2-40B4-BE49-F238E27FC236}">
              <a16:creationId xmlns="" xmlns:a16="http://schemas.microsoft.com/office/drawing/2014/main" id="{00000000-0008-0000-0500-0000E5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82" name="Text Box 15">
          <a:extLst>
            <a:ext uri="{FF2B5EF4-FFF2-40B4-BE49-F238E27FC236}">
              <a16:creationId xmlns="" xmlns:a16="http://schemas.microsoft.com/office/drawing/2014/main" id="{00000000-0008-0000-0500-0000E6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83" name="Text Box 15">
          <a:extLst>
            <a:ext uri="{FF2B5EF4-FFF2-40B4-BE49-F238E27FC236}">
              <a16:creationId xmlns="" xmlns:a16="http://schemas.microsoft.com/office/drawing/2014/main" id="{00000000-0008-0000-0500-0000E7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61691"/>
    <xdr:sp macro="" textlink="">
      <xdr:nvSpPr>
        <xdr:cNvPr id="4584" name="Text Box 15">
          <a:extLst>
            <a:ext uri="{FF2B5EF4-FFF2-40B4-BE49-F238E27FC236}">
              <a16:creationId xmlns="" xmlns:a16="http://schemas.microsoft.com/office/drawing/2014/main" id="{00000000-0008-0000-0500-0000E8110000}"/>
            </a:ext>
          </a:extLst>
        </xdr:cNvPr>
        <xdr:cNvSpPr txBox="1">
          <a:spLocks noChangeArrowheads="1"/>
        </xdr:cNvSpPr>
      </xdr:nvSpPr>
      <xdr:spPr bwMode="auto">
        <a:xfrm>
          <a:off x="4972050" y="447897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85" name="Text Box 15">
          <a:extLst>
            <a:ext uri="{FF2B5EF4-FFF2-40B4-BE49-F238E27FC236}">
              <a16:creationId xmlns="" xmlns:a16="http://schemas.microsoft.com/office/drawing/2014/main" id="{00000000-0008-0000-0500-0000E9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44331"/>
    <xdr:sp macro="" textlink="">
      <xdr:nvSpPr>
        <xdr:cNvPr id="4586" name="Text Box 15">
          <a:extLst>
            <a:ext uri="{FF2B5EF4-FFF2-40B4-BE49-F238E27FC236}">
              <a16:creationId xmlns="" xmlns:a16="http://schemas.microsoft.com/office/drawing/2014/main" id="{00000000-0008-0000-0500-0000EA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48496"/>
    <xdr:sp macro="" textlink="">
      <xdr:nvSpPr>
        <xdr:cNvPr id="4587" name="Text Box 15">
          <a:extLst>
            <a:ext uri="{FF2B5EF4-FFF2-40B4-BE49-F238E27FC236}">
              <a16:creationId xmlns="" xmlns:a16="http://schemas.microsoft.com/office/drawing/2014/main" id="{00000000-0008-0000-0500-0000EB110000}"/>
            </a:ext>
          </a:extLst>
        </xdr:cNvPr>
        <xdr:cNvSpPr txBox="1">
          <a:spLocks noChangeArrowheads="1"/>
        </xdr:cNvSpPr>
      </xdr:nvSpPr>
      <xdr:spPr bwMode="auto">
        <a:xfrm>
          <a:off x="4972050" y="44789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88" name="Text Box 15">
          <a:extLst>
            <a:ext uri="{FF2B5EF4-FFF2-40B4-BE49-F238E27FC236}">
              <a16:creationId xmlns="" xmlns:a16="http://schemas.microsoft.com/office/drawing/2014/main" id="{00000000-0008-0000-0500-0000EC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44331"/>
    <xdr:sp macro="" textlink="">
      <xdr:nvSpPr>
        <xdr:cNvPr id="4589" name="Text Box 15">
          <a:extLst>
            <a:ext uri="{FF2B5EF4-FFF2-40B4-BE49-F238E27FC236}">
              <a16:creationId xmlns="" xmlns:a16="http://schemas.microsoft.com/office/drawing/2014/main" id="{00000000-0008-0000-0500-0000ED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56743"/>
    <xdr:sp macro="" textlink="">
      <xdr:nvSpPr>
        <xdr:cNvPr id="4590" name="Text Box 15">
          <a:extLst>
            <a:ext uri="{FF2B5EF4-FFF2-40B4-BE49-F238E27FC236}">
              <a16:creationId xmlns="" xmlns:a16="http://schemas.microsoft.com/office/drawing/2014/main" id="{00000000-0008-0000-0500-0000EE110000}"/>
            </a:ext>
          </a:extLst>
        </xdr:cNvPr>
        <xdr:cNvSpPr txBox="1">
          <a:spLocks noChangeArrowheads="1"/>
        </xdr:cNvSpPr>
      </xdr:nvSpPr>
      <xdr:spPr bwMode="auto">
        <a:xfrm>
          <a:off x="4972050" y="44789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91" name="Text Box 15">
          <a:extLst>
            <a:ext uri="{FF2B5EF4-FFF2-40B4-BE49-F238E27FC236}">
              <a16:creationId xmlns="" xmlns:a16="http://schemas.microsoft.com/office/drawing/2014/main" id="{00000000-0008-0000-0500-0000EF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93" name="Text Box 15">
          <a:extLst>
            <a:ext uri="{FF2B5EF4-FFF2-40B4-BE49-F238E27FC236}">
              <a16:creationId xmlns="" xmlns:a16="http://schemas.microsoft.com/office/drawing/2014/main" id="{00000000-0008-0000-0500-0000F1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94" name="Text Box 15">
          <a:extLst>
            <a:ext uri="{FF2B5EF4-FFF2-40B4-BE49-F238E27FC236}">
              <a16:creationId xmlns="" xmlns:a16="http://schemas.microsoft.com/office/drawing/2014/main" id="{00000000-0008-0000-0500-0000F2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95" name="Text Box 15">
          <a:extLst>
            <a:ext uri="{FF2B5EF4-FFF2-40B4-BE49-F238E27FC236}">
              <a16:creationId xmlns="" xmlns:a16="http://schemas.microsoft.com/office/drawing/2014/main" id="{00000000-0008-0000-0500-0000F3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96" name="Text Box 15">
          <a:extLst>
            <a:ext uri="{FF2B5EF4-FFF2-40B4-BE49-F238E27FC236}">
              <a16:creationId xmlns="" xmlns:a16="http://schemas.microsoft.com/office/drawing/2014/main" id="{00000000-0008-0000-0500-0000F4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97" name="Text Box 15">
          <a:extLst>
            <a:ext uri="{FF2B5EF4-FFF2-40B4-BE49-F238E27FC236}">
              <a16:creationId xmlns="" xmlns:a16="http://schemas.microsoft.com/office/drawing/2014/main" id="{00000000-0008-0000-0500-0000F5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98" name="Text Box 15">
          <a:extLst>
            <a:ext uri="{FF2B5EF4-FFF2-40B4-BE49-F238E27FC236}">
              <a16:creationId xmlns="" xmlns:a16="http://schemas.microsoft.com/office/drawing/2014/main" id="{00000000-0008-0000-0500-0000F6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99" name="Text Box 15">
          <a:extLst>
            <a:ext uri="{FF2B5EF4-FFF2-40B4-BE49-F238E27FC236}">
              <a16:creationId xmlns="" xmlns:a16="http://schemas.microsoft.com/office/drawing/2014/main" id="{00000000-0008-0000-0500-0000F7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600" name="Text Box 15">
          <a:extLst>
            <a:ext uri="{FF2B5EF4-FFF2-40B4-BE49-F238E27FC236}">
              <a16:creationId xmlns="" xmlns:a16="http://schemas.microsoft.com/office/drawing/2014/main" id="{00000000-0008-0000-0500-0000F8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61691"/>
    <xdr:sp macro="" textlink="">
      <xdr:nvSpPr>
        <xdr:cNvPr id="4601" name="Text Box 15">
          <a:extLst>
            <a:ext uri="{FF2B5EF4-FFF2-40B4-BE49-F238E27FC236}">
              <a16:creationId xmlns="" xmlns:a16="http://schemas.microsoft.com/office/drawing/2014/main" id="{00000000-0008-0000-0500-0000F9110000}"/>
            </a:ext>
          </a:extLst>
        </xdr:cNvPr>
        <xdr:cNvSpPr txBox="1">
          <a:spLocks noChangeArrowheads="1"/>
        </xdr:cNvSpPr>
      </xdr:nvSpPr>
      <xdr:spPr bwMode="auto">
        <a:xfrm>
          <a:off x="4972050" y="447897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602" name="Text Box 15">
          <a:extLst>
            <a:ext uri="{FF2B5EF4-FFF2-40B4-BE49-F238E27FC236}">
              <a16:creationId xmlns="" xmlns:a16="http://schemas.microsoft.com/office/drawing/2014/main" id="{00000000-0008-0000-0500-0000FA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331"/>
    <xdr:sp macro="" textlink="">
      <xdr:nvSpPr>
        <xdr:cNvPr id="4603" name="Text Box 15">
          <a:extLst>
            <a:ext uri="{FF2B5EF4-FFF2-40B4-BE49-F238E27FC236}">
              <a16:creationId xmlns="" xmlns:a16="http://schemas.microsoft.com/office/drawing/2014/main" id="{00000000-0008-0000-0500-0000FB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8496"/>
    <xdr:sp macro="" textlink="">
      <xdr:nvSpPr>
        <xdr:cNvPr id="4604" name="Text Box 15">
          <a:extLst>
            <a:ext uri="{FF2B5EF4-FFF2-40B4-BE49-F238E27FC236}">
              <a16:creationId xmlns="" xmlns:a16="http://schemas.microsoft.com/office/drawing/2014/main" id="{00000000-0008-0000-0500-0000FC110000}"/>
            </a:ext>
          </a:extLst>
        </xdr:cNvPr>
        <xdr:cNvSpPr txBox="1">
          <a:spLocks noChangeArrowheads="1"/>
        </xdr:cNvSpPr>
      </xdr:nvSpPr>
      <xdr:spPr bwMode="auto">
        <a:xfrm>
          <a:off x="4972050" y="44789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605" name="Text Box 15">
          <a:extLst>
            <a:ext uri="{FF2B5EF4-FFF2-40B4-BE49-F238E27FC236}">
              <a16:creationId xmlns="" xmlns:a16="http://schemas.microsoft.com/office/drawing/2014/main" id="{00000000-0008-0000-0500-0000FD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331"/>
    <xdr:sp macro="" textlink="">
      <xdr:nvSpPr>
        <xdr:cNvPr id="4606" name="Text Box 15">
          <a:extLst>
            <a:ext uri="{FF2B5EF4-FFF2-40B4-BE49-F238E27FC236}">
              <a16:creationId xmlns="" xmlns:a16="http://schemas.microsoft.com/office/drawing/2014/main" id="{00000000-0008-0000-0500-0000FE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56743"/>
    <xdr:sp macro="" textlink="">
      <xdr:nvSpPr>
        <xdr:cNvPr id="4607" name="Text Box 15">
          <a:extLst>
            <a:ext uri="{FF2B5EF4-FFF2-40B4-BE49-F238E27FC236}">
              <a16:creationId xmlns="" xmlns:a16="http://schemas.microsoft.com/office/drawing/2014/main" id="{00000000-0008-0000-0500-0000FF110000}"/>
            </a:ext>
          </a:extLst>
        </xdr:cNvPr>
        <xdr:cNvSpPr txBox="1">
          <a:spLocks noChangeArrowheads="1"/>
        </xdr:cNvSpPr>
      </xdr:nvSpPr>
      <xdr:spPr bwMode="auto">
        <a:xfrm>
          <a:off x="4972050" y="44789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608" name="Text Box 15">
          <a:extLst>
            <a:ext uri="{FF2B5EF4-FFF2-40B4-BE49-F238E27FC236}">
              <a16:creationId xmlns="" xmlns:a16="http://schemas.microsoft.com/office/drawing/2014/main" id="{00000000-0008-0000-0500-000000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331"/>
    <xdr:sp macro="" textlink="">
      <xdr:nvSpPr>
        <xdr:cNvPr id="4609" name="Text Box 15">
          <a:extLst>
            <a:ext uri="{FF2B5EF4-FFF2-40B4-BE49-F238E27FC236}">
              <a16:creationId xmlns="" xmlns:a16="http://schemas.microsoft.com/office/drawing/2014/main" id="{00000000-0008-0000-0500-00000112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610" name="Text Box 15">
          <a:extLst>
            <a:ext uri="{FF2B5EF4-FFF2-40B4-BE49-F238E27FC236}">
              <a16:creationId xmlns="" xmlns:a16="http://schemas.microsoft.com/office/drawing/2014/main" id="{00000000-0008-0000-0500-000002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611" name="Text Box 15">
          <a:extLst>
            <a:ext uri="{FF2B5EF4-FFF2-40B4-BE49-F238E27FC236}">
              <a16:creationId xmlns="" xmlns:a16="http://schemas.microsoft.com/office/drawing/2014/main" id="{00000000-0008-0000-0500-000003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612" name="Text Box 15">
          <a:extLst>
            <a:ext uri="{FF2B5EF4-FFF2-40B4-BE49-F238E27FC236}">
              <a16:creationId xmlns="" xmlns:a16="http://schemas.microsoft.com/office/drawing/2014/main" id="{00000000-0008-0000-0500-000004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613" name="Text Box 15">
          <a:extLst>
            <a:ext uri="{FF2B5EF4-FFF2-40B4-BE49-F238E27FC236}">
              <a16:creationId xmlns="" xmlns:a16="http://schemas.microsoft.com/office/drawing/2014/main" id="{00000000-0008-0000-0500-000005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614" name="Text Box 15">
          <a:extLst>
            <a:ext uri="{FF2B5EF4-FFF2-40B4-BE49-F238E27FC236}">
              <a16:creationId xmlns="" xmlns:a16="http://schemas.microsoft.com/office/drawing/2014/main" id="{00000000-0008-0000-0500-000006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615" name="Text Box 15">
          <a:extLst>
            <a:ext uri="{FF2B5EF4-FFF2-40B4-BE49-F238E27FC236}">
              <a16:creationId xmlns="" xmlns:a16="http://schemas.microsoft.com/office/drawing/2014/main" id="{00000000-0008-0000-0500-000007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616" name="Text Box 15">
          <a:extLst>
            <a:ext uri="{FF2B5EF4-FFF2-40B4-BE49-F238E27FC236}">
              <a16:creationId xmlns="" xmlns:a16="http://schemas.microsoft.com/office/drawing/2014/main" id="{00000000-0008-0000-0500-000008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617" name="Text Box 15">
          <a:extLst>
            <a:ext uri="{FF2B5EF4-FFF2-40B4-BE49-F238E27FC236}">
              <a16:creationId xmlns="" xmlns:a16="http://schemas.microsoft.com/office/drawing/2014/main" id="{00000000-0008-0000-0500-000009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618" name="Text Box 15">
          <a:extLst>
            <a:ext uri="{FF2B5EF4-FFF2-40B4-BE49-F238E27FC236}">
              <a16:creationId xmlns="" xmlns:a16="http://schemas.microsoft.com/office/drawing/2014/main" id="{00000000-0008-0000-0500-00000A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619" name="Text Box 15">
          <a:extLst>
            <a:ext uri="{FF2B5EF4-FFF2-40B4-BE49-F238E27FC236}">
              <a16:creationId xmlns="" xmlns:a16="http://schemas.microsoft.com/office/drawing/2014/main" id="{00000000-0008-0000-0500-00000B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620" name="Text Box 15">
          <a:extLst>
            <a:ext uri="{FF2B5EF4-FFF2-40B4-BE49-F238E27FC236}">
              <a16:creationId xmlns="" xmlns:a16="http://schemas.microsoft.com/office/drawing/2014/main" id="{00000000-0008-0000-0500-00000C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621" name="Text Box 15">
          <a:extLst>
            <a:ext uri="{FF2B5EF4-FFF2-40B4-BE49-F238E27FC236}">
              <a16:creationId xmlns="" xmlns:a16="http://schemas.microsoft.com/office/drawing/2014/main" id="{00000000-0008-0000-0500-00000D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622" name="Text Box 15">
          <a:extLst>
            <a:ext uri="{FF2B5EF4-FFF2-40B4-BE49-F238E27FC236}">
              <a16:creationId xmlns="" xmlns:a16="http://schemas.microsoft.com/office/drawing/2014/main" id="{00000000-0008-0000-0500-00000E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623" name="Text Box 15">
          <a:extLst>
            <a:ext uri="{FF2B5EF4-FFF2-40B4-BE49-F238E27FC236}">
              <a16:creationId xmlns="" xmlns:a16="http://schemas.microsoft.com/office/drawing/2014/main" id="{00000000-0008-0000-0500-00000F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624" name="Text Box 15">
          <a:extLst>
            <a:ext uri="{FF2B5EF4-FFF2-40B4-BE49-F238E27FC236}">
              <a16:creationId xmlns="" xmlns:a16="http://schemas.microsoft.com/office/drawing/2014/main" id="{00000000-0008-0000-0500-000010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625" name="Text Box 15">
          <a:extLst>
            <a:ext uri="{FF2B5EF4-FFF2-40B4-BE49-F238E27FC236}">
              <a16:creationId xmlns="" xmlns:a16="http://schemas.microsoft.com/office/drawing/2014/main" id="{00000000-0008-0000-0500-000011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626" name="Text Box 15">
          <a:extLst>
            <a:ext uri="{FF2B5EF4-FFF2-40B4-BE49-F238E27FC236}">
              <a16:creationId xmlns="" xmlns:a16="http://schemas.microsoft.com/office/drawing/2014/main" id="{00000000-0008-0000-0500-000012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627" name="Text Box 15">
          <a:extLst>
            <a:ext uri="{FF2B5EF4-FFF2-40B4-BE49-F238E27FC236}">
              <a16:creationId xmlns="" xmlns:a16="http://schemas.microsoft.com/office/drawing/2014/main" id="{00000000-0008-0000-0500-000013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628" name="Text Box 15">
          <a:extLst>
            <a:ext uri="{FF2B5EF4-FFF2-40B4-BE49-F238E27FC236}">
              <a16:creationId xmlns="" xmlns:a16="http://schemas.microsoft.com/office/drawing/2014/main" id="{00000000-0008-0000-0500-000014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4629" name="Text Box 15">
          <a:extLst>
            <a:ext uri="{FF2B5EF4-FFF2-40B4-BE49-F238E27FC236}">
              <a16:creationId xmlns="" xmlns:a16="http://schemas.microsoft.com/office/drawing/2014/main" id="{00000000-0008-0000-0500-000015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4630" name="Text Box 15">
          <a:extLst>
            <a:ext uri="{FF2B5EF4-FFF2-40B4-BE49-F238E27FC236}">
              <a16:creationId xmlns="" xmlns:a16="http://schemas.microsoft.com/office/drawing/2014/main" id="{00000000-0008-0000-0500-000016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4631" name="Text Box 15">
          <a:extLst>
            <a:ext uri="{FF2B5EF4-FFF2-40B4-BE49-F238E27FC236}">
              <a16:creationId xmlns="" xmlns:a16="http://schemas.microsoft.com/office/drawing/2014/main" id="{00000000-0008-0000-0500-000017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4632" name="Text Box 15">
          <a:extLst>
            <a:ext uri="{FF2B5EF4-FFF2-40B4-BE49-F238E27FC236}">
              <a16:creationId xmlns="" xmlns:a16="http://schemas.microsoft.com/office/drawing/2014/main" id="{00000000-0008-0000-0500-000018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4633" name="Text Box 15">
          <a:extLst>
            <a:ext uri="{FF2B5EF4-FFF2-40B4-BE49-F238E27FC236}">
              <a16:creationId xmlns="" xmlns:a16="http://schemas.microsoft.com/office/drawing/2014/main" id="{00000000-0008-0000-0500-000019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4634" name="Text Box 15">
          <a:extLst>
            <a:ext uri="{FF2B5EF4-FFF2-40B4-BE49-F238E27FC236}">
              <a16:creationId xmlns="" xmlns:a16="http://schemas.microsoft.com/office/drawing/2014/main" id="{00000000-0008-0000-0500-00001A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56743"/>
    <xdr:sp macro="" textlink="">
      <xdr:nvSpPr>
        <xdr:cNvPr id="4635" name="Text Box 15">
          <a:extLst>
            <a:ext uri="{FF2B5EF4-FFF2-40B4-BE49-F238E27FC236}">
              <a16:creationId xmlns="" xmlns:a16="http://schemas.microsoft.com/office/drawing/2014/main" id="{00000000-0008-0000-0500-00001B120000}"/>
            </a:ext>
          </a:extLst>
        </xdr:cNvPr>
        <xdr:cNvSpPr txBox="1">
          <a:spLocks noChangeArrowheads="1"/>
        </xdr:cNvSpPr>
      </xdr:nvSpPr>
      <xdr:spPr bwMode="auto">
        <a:xfrm>
          <a:off x="4972050" y="14068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4636" name="Text Box 15">
          <a:extLst>
            <a:ext uri="{FF2B5EF4-FFF2-40B4-BE49-F238E27FC236}">
              <a16:creationId xmlns="" xmlns:a16="http://schemas.microsoft.com/office/drawing/2014/main" id="{00000000-0008-0000-0500-00001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4637" name="Text Box 15">
          <a:extLst>
            <a:ext uri="{FF2B5EF4-FFF2-40B4-BE49-F238E27FC236}">
              <a16:creationId xmlns="" xmlns:a16="http://schemas.microsoft.com/office/drawing/2014/main" id="{00000000-0008-0000-0500-00001D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4638" name="Text Box 15">
          <a:extLst>
            <a:ext uri="{FF2B5EF4-FFF2-40B4-BE49-F238E27FC236}">
              <a16:creationId xmlns="" xmlns:a16="http://schemas.microsoft.com/office/drawing/2014/main" id="{00000000-0008-0000-0500-00001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4639" name="Text Box 15">
          <a:extLst>
            <a:ext uri="{FF2B5EF4-FFF2-40B4-BE49-F238E27FC236}">
              <a16:creationId xmlns="" xmlns:a16="http://schemas.microsoft.com/office/drawing/2014/main" id="{00000000-0008-0000-0500-00001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4640" name="Text Box 15">
          <a:extLst>
            <a:ext uri="{FF2B5EF4-FFF2-40B4-BE49-F238E27FC236}">
              <a16:creationId xmlns="" xmlns:a16="http://schemas.microsoft.com/office/drawing/2014/main" id="{00000000-0008-0000-0500-00002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4641" name="Text Box 15">
          <a:extLst>
            <a:ext uri="{FF2B5EF4-FFF2-40B4-BE49-F238E27FC236}">
              <a16:creationId xmlns="" xmlns:a16="http://schemas.microsoft.com/office/drawing/2014/main" id="{00000000-0008-0000-0500-000021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4642" name="Text Box 15">
          <a:extLst>
            <a:ext uri="{FF2B5EF4-FFF2-40B4-BE49-F238E27FC236}">
              <a16:creationId xmlns="" xmlns:a16="http://schemas.microsoft.com/office/drawing/2014/main" id="{00000000-0008-0000-0500-000022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4643" name="Text Box 15">
          <a:extLst>
            <a:ext uri="{FF2B5EF4-FFF2-40B4-BE49-F238E27FC236}">
              <a16:creationId xmlns="" xmlns:a16="http://schemas.microsoft.com/office/drawing/2014/main" id="{00000000-0008-0000-0500-000023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4644" name="Text Box 15">
          <a:extLst>
            <a:ext uri="{FF2B5EF4-FFF2-40B4-BE49-F238E27FC236}">
              <a16:creationId xmlns="" xmlns:a16="http://schemas.microsoft.com/office/drawing/2014/main" id="{00000000-0008-0000-0500-000024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4645" name="Text Box 15">
          <a:extLst>
            <a:ext uri="{FF2B5EF4-FFF2-40B4-BE49-F238E27FC236}">
              <a16:creationId xmlns="" xmlns:a16="http://schemas.microsoft.com/office/drawing/2014/main" id="{00000000-0008-0000-0500-000025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4646" name="Text Box 15">
          <a:extLst>
            <a:ext uri="{FF2B5EF4-FFF2-40B4-BE49-F238E27FC236}">
              <a16:creationId xmlns="" xmlns:a16="http://schemas.microsoft.com/office/drawing/2014/main" id="{00000000-0008-0000-0500-000026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4647" name="Text Box 15">
          <a:extLst>
            <a:ext uri="{FF2B5EF4-FFF2-40B4-BE49-F238E27FC236}">
              <a16:creationId xmlns="" xmlns:a16="http://schemas.microsoft.com/office/drawing/2014/main" id="{00000000-0008-0000-0500-000027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4648" name="Text Box 15">
          <a:extLst>
            <a:ext uri="{FF2B5EF4-FFF2-40B4-BE49-F238E27FC236}">
              <a16:creationId xmlns="" xmlns:a16="http://schemas.microsoft.com/office/drawing/2014/main" id="{00000000-0008-0000-0500-000028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4649" name="Text Box 15">
          <a:extLst>
            <a:ext uri="{FF2B5EF4-FFF2-40B4-BE49-F238E27FC236}">
              <a16:creationId xmlns="" xmlns:a16="http://schemas.microsoft.com/office/drawing/2014/main" id="{00000000-0008-0000-0500-000029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4650" name="Text Box 15">
          <a:extLst>
            <a:ext uri="{FF2B5EF4-FFF2-40B4-BE49-F238E27FC236}">
              <a16:creationId xmlns="" xmlns:a16="http://schemas.microsoft.com/office/drawing/2014/main" id="{00000000-0008-0000-0500-00002A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4651" name="Text Box 15">
          <a:extLst>
            <a:ext uri="{FF2B5EF4-FFF2-40B4-BE49-F238E27FC236}">
              <a16:creationId xmlns="" xmlns:a16="http://schemas.microsoft.com/office/drawing/2014/main" id="{00000000-0008-0000-0500-00002B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4652" name="Text Box 15">
          <a:extLst>
            <a:ext uri="{FF2B5EF4-FFF2-40B4-BE49-F238E27FC236}">
              <a16:creationId xmlns="" xmlns:a16="http://schemas.microsoft.com/office/drawing/2014/main" id="{00000000-0008-0000-0500-00002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4653" name="Text Box 15">
          <a:extLst>
            <a:ext uri="{FF2B5EF4-FFF2-40B4-BE49-F238E27FC236}">
              <a16:creationId xmlns="" xmlns:a16="http://schemas.microsoft.com/office/drawing/2014/main" id="{00000000-0008-0000-0500-00002D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4654" name="Text Box 15">
          <a:extLst>
            <a:ext uri="{FF2B5EF4-FFF2-40B4-BE49-F238E27FC236}">
              <a16:creationId xmlns="" xmlns:a16="http://schemas.microsoft.com/office/drawing/2014/main" id="{00000000-0008-0000-0500-00002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4655" name="Text Box 15">
          <a:extLst>
            <a:ext uri="{FF2B5EF4-FFF2-40B4-BE49-F238E27FC236}">
              <a16:creationId xmlns="" xmlns:a16="http://schemas.microsoft.com/office/drawing/2014/main" id="{00000000-0008-0000-0500-00002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4656" name="Text Box 15">
          <a:extLst>
            <a:ext uri="{FF2B5EF4-FFF2-40B4-BE49-F238E27FC236}">
              <a16:creationId xmlns="" xmlns:a16="http://schemas.microsoft.com/office/drawing/2014/main" id="{00000000-0008-0000-0500-00003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4657" name="Text Box 15">
          <a:extLst>
            <a:ext uri="{FF2B5EF4-FFF2-40B4-BE49-F238E27FC236}">
              <a16:creationId xmlns="" xmlns:a16="http://schemas.microsoft.com/office/drawing/2014/main" id="{00000000-0008-0000-0500-000031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4658" name="Text Box 15">
          <a:extLst>
            <a:ext uri="{FF2B5EF4-FFF2-40B4-BE49-F238E27FC236}">
              <a16:creationId xmlns="" xmlns:a16="http://schemas.microsoft.com/office/drawing/2014/main" id="{00000000-0008-0000-0500-000032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4659" name="Text Box 15">
          <a:extLst>
            <a:ext uri="{FF2B5EF4-FFF2-40B4-BE49-F238E27FC236}">
              <a16:creationId xmlns="" xmlns:a16="http://schemas.microsoft.com/office/drawing/2014/main" id="{00000000-0008-0000-0500-000033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4660" name="Text Box 15">
          <a:extLst>
            <a:ext uri="{FF2B5EF4-FFF2-40B4-BE49-F238E27FC236}">
              <a16:creationId xmlns="" xmlns:a16="http://schemas.microsoft.com/office/drawing/2014/main" id="{00000000-0008-0000-0500-000034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4661" name="Text Box 15">
          <a:extLst>
            <a:ext uri="{FF2B5EF4-FFF2-40B4-BE49-F238E27FC236}">
              <a16:creationId xmlns="" xmlns:a16="http://schemas.microsoft.com/office/drawing/2014/main" id="{00000000-0008-0000-0500-000035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4662" name="Text Box 15">
          <a:extLst>
            <a:ext uri="{FF2B5EF4-FFF2-40B4-BE49-F238E27FC236}">
              <a16:creationId xmlns="" xmlns:a16="http://schemas.microsoft.com/office/drawing/2014/main" id="{00000000-0008-0000-0500-000036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4663" name="Text Box 15">
          <a:extLst>
            <a:ext uri="{FF2B5EF4-FFF2-40B4-BE49-F238E27FC236}">
              <a16:creationId xmlns="" xmlns:a16="http://schemas.microsoft.com/office/drawing/2014/main" id="{00000000-0008-0000-0500-000037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4664" name="Text Box 15">
          <a:extLst>
            <a:ext uri="{FF2B5EF4-FFF2-40B4-BE49-F238E27FC236}">
              <a16:creationId xmlns="" xmlns:a16="http://schemas.microsoft.com/office/drawing/2014/main" id="{00000000-0008-0000-0500-000038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56743"/>
    <xdr:sp macro="" textlink="">
      <xdr:nvSpPr>
        <xdr:cNvPr id="4665" name="Text Box 15">
          <a:extLst>
            <a:ext uri="{FF2B5EF4-FFF2-40B4-BE49-F238E27FC236}">
              <a16:creationId xmlns="" xmlns:a16="http://schemas.microsoft.com/office/drawing/2014/main" id="{00000000-0008-0000-0500-000039120000}"/>
            </a:ext>
          </a:extLst>
        </xdr:cNvPr>
        <xdr:cNvSpPr txBox="1">
          <a:spLocks noChangeArrowheads="1"/>
        </xdr:cNvSpPr>
      </xdr:nvSpPr>
      <xdr:spPr bwMode="auto">
        <a:xfrm>
          <a:off x="4972050" y="14068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4666" name="Text Box 15">
          <a:extLst>
            <a:ext uri="{FF2B5EF4-FFF2-40B4-BE49-F238E27FC236}">
              <a16:creationId xmlns="" xmlns:a16="http://schemas.microsoft.com/office/drawing/2014/main" id="{00000000-0008-0000-0500-00003A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4667" name="Text Box 15">
          <a:extLst>
            <a:ext uri="{FF2B5EF4-FFF2-40B4-BE49-F238E27FC236}">
              <a16:creationId xmlns="" xmlns:a16="http://schemas.microsoft.com/office/drawing/2014/main" id="{00000000-0008-0000-0500-00003B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4668" name="Text Box 15">
          <a:extLst>
            <a:ext uri="{FF2B5EF4-FFF2-40B4-BE49-F238E27FC236}">
              <a16:creationId xmlns="" xmlns:a16="http://schemas.microsoft.com/office/drawing/2014/main" id="{00000000-0008-0000-0500-00003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4669" name="Text Box 15">
          <a:extLst>
            <a:ext uri="{FF2B5EF4-FFF2-40B4-BE49-F238E27FC236}">
              <a16:creationId xmlns="" xmlns:a16="http://schemas.microsoft.com/office/drawing/2014/main" id="{00000000-0008-0000-0500-00003D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4670" name="Text Box 15">
          <a:extLst>
            <a:ext uri="{FF2B5EF4-FFF2-40B4-BE49-F238E27FC236}">
              <a16:creationId xmlns="" xmlns:a16="http://schemas.microsoft.com/office/drawing/2014/main" id="{00000000-0008-0000-0500-00003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4671" name="Text Box 15">
          <a:extLst>
            <a:ext uri="{FF2B5EF4-FFF2-40B4-BE49-F238E27FC236}">
              <a16:creationId xmlns="" xmlns:a16="http://schemas.microsoft.com/office/drawing/2014/main" id="{00000000-0008-0000-0500-00003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4672" name="Text Box 15">
          <a:extLst>
            <a:ext uri="{FF2B5EF4-FFF2-40B4-BE49-F238E27FC236}">
              <a16:creationId xmlns="" xmlns:a16="http://schemas.microsoft.com/office/drawing/2014/main" id="{00000000-0008-0000-0500-00004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4673" name="Text Box 15">
          <a:extLst>
            <a:ext uri="{FF2B5EF4-FFF2-40B4-BE49-F238E27FC236}">
              <a16:creationId xmlns="" xmlns:a16="http://schemas.microsoft.com/office/drawing/2014/main" id="{00000000-0008-0000-0500-000041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4674" name="Text Box 15">
          <a:extLst>
            <a:ext uri="{FF2B5EF4-FFF2-40B4-BE49-F238E27FC236}">
              <a16:creationId xmlns="" xmlns:a16="http://schemas.microsoft.com/office/drawing/2014/main" id="{00000000-0008-0000-0500-000042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4675" name="Text Box 15">
          <a:extLst>
            <a:ext uri="{FF2B5EF4-FFF2-40B4-BE49-F238E27FC236}">
              <a16:creationId xmlns="" xmlns:a16="http://schemas.microsoft.com/office/drawing/2014/main" id="{00000000-0008-0000-0500-000043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4676" name="Text Box 15">
          <a:extLst>
            <a:ext uri="{FF2B5EF4-FFF2-40B4-BE49-F238E27FC236}">
              <a16:creationId xmlns="" xmlns:a16="http://schemas.microsoft.com/office/drawing/2014/main" id="{00000000-0008-0000-0500-000044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4677" name="Text Box 15">
          <a:extLst>
            <a:ext uri="{FF2B5EF4-FFF2-40B4-BE49-F238E27FC236}">
              <a16:creationId xmlns="" xmlns:a16="http://schemas.microsoft.com/office/drawing/2014/main" id="{00000000-0008-0000-0500-000045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4678" name="Text Box 15">
          <a:extLst>
            <a:ext uri="{FF2B5EF4-FFF2-40B4-BE49-F238E27FC236}">
              <a16:creationId xmlns="" xmlns:a16="http://schemas.microsoft.com/office/drawing/2014/main" id="{00000000-0008-0000-0500-000046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4679" name="Text Box 15">
          <a:extLst>
            <a:ext uri="{FF2B5EF4-FFF2-40B4-BE49-F238E27FC236}">
              <a16:creationId xmlns="" xmlns:a16="http://schemas.microsoft.com/office/drawing/2014/main" id="{00000000-0008-0000-0500-000047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4680" name="Text Box 15">
          <a:extLst>
            <a:ext uri="{FF2B5EF4-FFF2-40B4-BE49-F238E27FC236}">
              <a16:creationId xmlns="" xmlns:a16="http://schemas.microsoft.com/office/drawing/2014/main" id="{00000000-0008-0000-0500-000048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4681" name="Text Box 15">
          <a:extLst>
            <a:ext uri="{FF2B5EF4-FFF2-40B4-BE49-F238E27FC236}">
              <a16:creationId xmlns="" xmlns:a16="http://schemas.microsoft.com/office/drawing/2014/main" id="{00000000-0008-0000-0500-000049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4682" name="Text Box 15">
          <a:extLst>
            <a:ext uri="{FF2B5EF4-FFF2-40B4-BE49-F238E27FC236}">
              <a16:creationId xmlns="" xmlns:a16="http://schemas.microsoft.com/office/drawing/2014/main" id="{00000000-0008-0000-0500-00004A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4683" name="Text Box 15">
          <a:extLst>
            <a:ext uri="{FF2B5EF4-FFF2-40B4-BE49-F238E27FC236}">
              <a16:creationId xmlns="" xmlns:a16="http://schemas.microsoft.com/office/drawing/2014/main" id="{00000000-0008-0000-0500-00004B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4684" name="Text Box 15">
          <a:extLst>
            <a:ext uri="{FF2B5EF4-FFF2-40B4-BE49-F238E27FC236}">
              <a16:creationId xmlns="" xmlns:a16="http://schemas.microsoft.com/office/drawing/2014/main" id="{00000000-0008-0000-0500-00004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4685" name="Text Box 15">
          <a:extLst>
            <a:ext uri="{FF2B5EF4-FFF2-40B4-BE49-F238E27FC236}">
              <a16:creationId xmlns="" xmlns:a16="http://schemas.microsoft.com/office/drawing/2014/main" id="{00000000-0008-0000-0500-00004D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4686" name="Text Box 15">
          <a:extLst>
            <a:ext uri="{FF2B5EF4-FFF2-40B4-BE49-F238E27FC236}">
              <a16:creationId xmlns="" xmlns:a16="http://schemas.microsoft.com/office/drawing/2014/main" id="{00000000-0008-0000-0500-00004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4687" name="Text Box 15">
          <a:extLst>
            <a:ext uri="{FF2B5EF4-FFF2-40B4-BE49-F238E27FC236}">
              <a16:creationId xmlns="" xmlns:a16="http://schemas.microsoft.com/office/drawing/2014/main" id="{00000000-0008-0000-0500-00004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4688" name="Text Box 15">
          <a:extLst>
            <a:ext uri="{FF2B5EF4-FFF2-40B4-BE49-F238E27FC236}">
              <a16:creationId xmlns="" xmlns:a16="http://schemas.microsoft.com/office/drawing/2014/main" id="{00000000-0008-0000-0500-00005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689" name="Text Box 15">
          <a:extLst>
            <a:ext uri="{FF2B5EF4-FFF2-40B4-BE49-F238E27FC236}">
              <a16:creationId xmlns="" xmlns:a16="http://schemas.microsoft.com/office/drawing/2014/main" id="{00000000-0008-0000-0500-000051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690" name="Text Box 15">
          <a:extLst>
            <a:ext uri="{FF2B5EF4-FFF2-40B4-BE49-F238E27FC236}">
              <a16:creationId xmlns="" xmlns:a16="http://schemas.microsoft.com/office/drawing/2014/main" id="{00000000-0008-0000-0500-000052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691" name="Text Box 15">
          <a:extLst>
            <a:ext uri="{FF2B5EF4-FFF2-40B4-BE49-F238E27FC236}">
              <a16:creationId xmlns="" xmlns:a16="http://schemas.microsoft.com/office/drawing/2014/main" id="{00000000-0008-0000-0500-000053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692" name="Text Box 15">
          <a:extLst>
            <a:ext uri="{FF2B5EF4-FFF2-40B4-BE49-F238E27FC236}">
              <a16:creationId xmlns="" xmlns:a16="http://schemas.microsoft.com/office/drawing/2014/main" id="{00000000-0008-0000-0500-000054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693" name="Text Box 15">
          <a:extLst>
            <a:ext uri="{FF2B5EF4-FFF2-40B4-BE49-F238E27FC236}">
              <a16:creationId xmlns="" xmlns:a16="http://schemas.microsoft.com/office/drawing/2014/main" id="{00000000-0008-0000-0500-000055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694" name="Text Box 15">
          <a:extLst>
            <a:ext uri="{FF2B5EF4-FFF2-40B4-BE49-F238E27FC236}">
              <a16:creationId xmlns="" xmlns:a16="http://schemas.microsoft.com/office/drawing/2014/main" id="{00000000-0008-0000-0500-000056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695" name="Text Box 15">
          <a:extLst>
            <a:ext uri="{FF2B5EF4-FFF2-40B4-BE49-F238E27FC236}">
              <a16:creationId xmlns="" xmlns:a16="http://schemas.microsoft.com/office/drawing/2014/main" id="{00000000-0008-0000-0500-000057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696" name="Text Box 15">
          <a:extLst>
            <a:ext uri="{FF2B5EF4-FFF2-40B4-BE49-F238E27FC236}">
              <a16:creationId xmlns="" xmlns:a16="http://schemas.microsoft.com/office/drawing/2014/main" id="{00000000-0008-0000-0500-000058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697" name="Text Box 15">
          <a:extLst>
            <a:ext uri="{FF2B5EF4-FFF2-40B4-BE49-F238E27FC236}">
              <a16:creationId xmlns="" xmlns:a16="http://schemas.microsoft.com/office/drawing/2014/main" id="{00000000-0008-0000-0500-000059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698" name="Text Box 15">
          <a:extLst>
            <a:ext uri="{FF2B5EF4-FFF2-40B4-BE49-F238E27FC236}">
              <a16:creationId xmlns="" xmlns:a16="http://schemas.microsoft.com/office/drawing/2014/main" id="{00000000-0008-0000-0500-00005A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699" name="Text Box 15">
          <a:extLst>
            <a:ext uri="{FF2B5EF4-FFF2-40B4-BE49-F238E27FC236}">
              <a16:creationId xmlns="" xmlns:a16="http://schemas.microsoft.com/office/drawing/2014/main" id="{00000000-0008-0000-0500-00005B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700" name="Text Box 15">
          <a:extLst>
            <a:ext uri="{FF2B5EF4-FFF2-40B4-BE49-F238E27FC236}">
              <a16:creationId xmlns="" xmlns:a16="http://schemas.microsoft.com/office/drawing/2014/main" id="{00000000-0008-0000-0500-00005C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701" name="Text Box 15">
          <a:extLst>
            <a:ext uri="{FF2B5EF4-FFF2-40B4-BE49-F238E27FC236}">
              <a16:creationId xmlns="" xmlns:a16="http://schemas.microsoft.com/office/drawing/2014/main" id="{00000000-0008-0000-0500-00005D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702" name="Text Box 15">
          <a:extLst>
            <a:ext uri="{FF2B5EF4-FFF2-40B4-BE49-F238E27FC236}">
              <a16:creationId xmlns="" xmlns:a16="http://schemas.microsoft.com/office/drawing/2014/main" id="{00000000-0008-0000-0500-00005E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703" name="Text Box 15">
          <a:extLst>
            <a:ext uri="{FF2B5EF4-FFF2-40B4-BE49-F238E27FC236}">
              <a16:creationId xmlns="" xmlns:a16="http://schemas.microsoft.com/office/drawing/2014/main" id="{00000000-0008-0000-0500-00005F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704" name="Text Box 15">
          <a:extLst>
            <a:ext uri="{FF2B5EF4-FFF2-40B4-BE49-F238E27FC236}">
              <a16:creationId xmlns="" xmlns:a16="http://schemas.microsoft.com/office/drawing/2014/main" id="{00000000-0008-0000-0500-000060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705" name="Text Box 15">
          <a:extLst>
            <a:ext uri="{FF2B5EF4-FFF2-40B4-BE49-F238E27FC236}">
              <a16:creationId xmlns="" xmlns:a16="http://schemas.microsoft.com/office/drawing/2014/main" id="{00000000-0008-0000-0500-000061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706" name="Text Box 15">
          <a:extLst>
            <a:ext uri="{FF2B5EF4-FFF2-40B4-BE49-F238E27FC236}">
              <a16:creationId xmlns="" xmlns:a16="http://schemas.microsoft.com/office/drawing/2014/main" id="{00000000-0008-0000-0500-000062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707" name="Text Box 15">
          <a:extLst>
            <a:ext uri="{FF2B5EF4-FFF2-40B4-BE49-F238E27FC236}">
              <a16:creationId xmlns="" xmlns:a16="http://schemas.microsoft.com/office/drawing/2014/main" id="{00000000-0008-0000-0500-000063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708" name="Text Box 15">
          <a:extLst>
            <a:ext uri="{FF2B5EF4-FFF2-40B4-BE49-F238E27FC236}">
              <a16:creationId xmlns="" xmlns:a16="http://schemas.microsoft.com/office/drawing/2014/main" id="{00000000-0008-0000-0500-000064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709" name="Text Box 15">
          <a:extLst>
            <a:ext uri="{FF2B5EF4-FFF2-40B4-BE49-F238E27FC236}">
              <a16:creationId xmlns="" xmlns:a16="http://schemas.microsoft.com/office/drawing/2014/main" id="{00000000-0008-0000-0500-000065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710" name="Text Box 15">
          <a:extLst>
            <a:ext uri="{FF2B5EF4-FFF2-40B4-BE49-F238E27FC236}">
              <a16:creationId xmlns="" xmlns:a16="http://schemas.microsoft.com/office/drawing/2014/main" id="{00000000-0008-0000-0500-000066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711" name="Text Box 15">
          <a:extLst>
            <a:ext uri="{FF2B5EF4-FFF2-40B4-BE49-F238E27FC236}">
              <a16:creationId xmlns="" xmlns:a16="http://schemas.microsoft.com/office/drawing/2014/main" id="{00000000-0008-0000-0500-000067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712" name="Text Box 15">
          <a:extLst>
            <a:ext uri="{FF2B5EF4-FFF2-40B4-BE49-F238E27FC236}">
              <a16:creationId xmlns="" xmlns:a16="http://schemas.microsoft.com/office/drawing/2014/main" id="{00000000-0008-0000-0500-000068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wsDr>
</file>

<file path=xl/drawings/drawing3.xml><?xml version="1.0" encoding="utf-8"?>
<xdr:wsDr xmlns:xdr="http://schemas.openxmlformats.org/drawingml/2006/spreadsheetDrawing" xmlns:a="http://schemas.openxmlformats.org/drawingml/2006/main">
  <xdr:twoCellAnchor editAs="oneCell">
    <xdr:from>
      <xdr:col>25</xdr:col>
      <xdr:colOff>0</xdr:colOff>
      <xdr:row>26</xdr:row>
      <xdr:rowOff>128588</xdr:rowOff>
    </xdr:from>
    <xdr:to>
      <xdr:col>25</xdr:col>
      <xdr:colOff>0</xdr:colOff>
      <xdr:row>29</xdr:row>
      <xdr:rowOff>0</xdr:rowOff>
    </xdr:to>
    <xdr:pic>
      <xdr:nvPicPr>
        <xdr:cNvPr id="2" name="Imagen 1">
          <a:extLst>
            <a:ext uri="{FF2B5EF4-FFF2-40B4-BE49-F238E27FC236}">
              <a16:creationId xmlns=""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20431918" y="5360988"/>
          <a:ext cx="7516517" cy="7110992"/>
        </a:xfrm>
        <a:prstGeom prst="rect">
          <a:avLst/>
        </a:prstGeom>
      </xdr:spPr>
    </xdr:pic>
    <xdr:clientData/>
  </xdr:twoCellAnchor>
  <xdr:twoCellAnchor editAs="oneCell">
    <xdr:from>
      <xdr:col>25</xdr:col>
      <xdr:colOff>0</xdr:colOff>
      <xdr:row>28</xdr:row>
      <xdr:rowOff>0</xdr:rowOff>
    </xdr:from>
    <xdr:to>
      <xdr:col>25</xdr:col>
      <xdr:colOff>0</xdr:colOff>
      <xdr:row>29</xdr:row>
      <xdr:rowOff>0</xdr:rowOff>
    </xdr:to>
    <xdr:pic>
      <xdr:nvPicPr>
        <xdr:cNvPr id="3" name="Imagen 2">
          <a:extLst>
            <a:ext uri="{FF2B5EF4-FFF2-40B4-BE49-F238E27FC236}">
              <a16:creationId xmlns="" xmlns:a16="http://schemas.microsoft.com/office/drawing/2014/main" id="{00000000-0008-0000-0600-000003000000}"/>
            </a:ext>
          </a:extLst>
        </xdr:cNvPr>
        <xdr:cNvPicPr>
          <a:picLocks noChangeAspect="1"/>
        </xdr:cNvPicPr>
      </xdr:nvPicPr>
      <xdr:blipFill rotWithShape="1">
        <a:blip xmlns:r="http://schemas.openxmlformats.org/officeDocument/2006/relationships" r:embed="rId2"/>
        <a:srcRect l="6425" t="17904" r="5370" b="16965"/>
        <a:stretch/>
      </xdr:blipFill>
      <xdr:spPr>
        <a:xfrm>
          <a:off x="25768300" y="5549900"/>
          <a:ext cx="16163927" cy="638723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406738</xdr:colOff>
      <xdr:row>17</xdr:row>
      <xdr:rowOff>74160</xdr:rowOff>
    </xdr:from>
    <xdr:to>
      <xdr:col>11</xdr:col>
      <xdr:colOff>222251</xdr:colOff>
      <xdr:row>56</xdr:row>
      <xdr:rowOff>137558</xdr:rowOff>
    </xdr:to>
    <xdr:pic>
      <xdr:nvPicPr>
        <xdr:cNvPr id="2" name="Imagen 1">
          <a:extLst>
            <a:ext uri="{FF2B5EF4-FFF2-40B4-BE49-F238E27FC236}">
              <a16:creationId xmlns=""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1277595" y="6750731"/>
          <a:ext cx="9322370" cy="7193541"/>
        </a:xfrm>
        <a:prstGeom prst="rect">
          <a:avLst/>
        </a:prstGeom>
      </xdr:spPr>
    </xdr:pic>
    <xdr:clientData/>
  </xdr:twoCellAnchor>
  <xdr:twoCellAnchor editAs="oneCell">
    <xdr:from>
      <xdr:col>6</xdr:col>
      <xdr:colOff>421821</xdr:colOff>
      <xdr:row>33</xdr:row>
      <xdr:rowOff>177781</xdr:rowOff>
    </xdr:from>
    <xdr:to>
      <xdr:col>31</xdr:col>
      <xdr:colOff>247197</xdr:colOff>
      <xdr:row>68</xdr:row>
      <xdr:rowOff>24530</xdr:rowOff>
    </xdr:to>
    <xdr:pic>
      <xdr:nvPicPr>
        <xdr:cNvPr id="3" name="Imagen 2">
          <a:extLst>
            <a:ext uri="{FF2B5EF4-FFF2-40B4-BE49-F238E27FC236}">
              <a16:creationId xmlns="" xmlns:a16="http://schemas.microsoft.com/office/drawing/2014/main" id="{00000000-0008-0000-0700-000003000000}"/>
            </a:ext>
          </a:extLst>
        </xdr:cNvPr>
        <xdr:cNvPicPr>
          <a:picLocks noChangeAspect="1"/>
        </xdr:cNvPicPr>
      </xdr:nvPicPr>
      <xdr:blipFill rotWithShape="1">
        <a:blip xmlns:r="http://schemas.openxmlformats.org/officeDocument/2006/relationships" r:embed="rId2"/>
        <a:srcRect l="6425" t="17904" r="5370" b="16965"/>
        <a:stretch/>
      </xdr:blipFill>
      <xdr:spPr>
        <a:xfrm>
          <a:off x="6644821" y="9702781"/>
          <a:ext cx="15065376" cy="467274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68036</xdr:colOff>
      <xdr:row>0</xdr:row>
      <xdr:rowOff>13608</xdr:rowOff>
    </xdr:from>
    <xdr:to>
      <xdr:col>1</xdr:col>
      <xdr:colOff>1714500</xdr:colOff>
      <xdr:row>1</xdr:row>
      <xdr:rowOff>438124</xdr:rowOff>
    </xdr:to>
    <xdr:pic>
      <xdr:nvPicPr>
        <xdr:cNvPr id="2" name="Imagen 1">
          <a:extLst>
            <a:ext uri="{FF2B5EF4-FFF2-40B4-BE49-F238E27FC236}">
              <a16:creationId xmlns="" xmlns:a16="http://schemas.microsoft.com/office/drawing/2014/main" id="{5AFBF85C-A27D-7BC6-D118-EA179CCF4EB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036" y="13608"/>
          <a:ext cx="1646464" cy="887159"/>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Users/romulo%20mu&#241;oz/Downloads/MAPA%20DE%20RIESGOS.%20BIENES%20Y%20SERVICIOS%20VIC.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d.docs.live.net/Users/BENAVIDES%20SALAS/Dropbox/VICTOR%20BENAVIDES/GOBERNACION%202018/PRODUCTOS/F-ES-05%20MAPA%20DE%20RIESGOS%20V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CONTROL DE CAMBIOS"/>
      <sheetName val="GLOSARIO DAFP RIESGOS"/>
      <sheetName val="FACTORES CRITICOS DEL RIESGO"/>
      <sheetName val="CONTEXTO E IDENTIFICACIÓN"/>
      <sheetName val="PROBABILIDAD"/>
      <sheetName val="IMPACTO RIESGOS CORRUPCION"/>
      <sheetName val="IMPACTO"/>
      <sheetName val="ANALISIS R. INHERENTE"/>
      <sheetName val="VALORACIÓN DEL CONTROL"/>
      <sheetName val="MAPA DE RIESGOS"/>
      <sheetName val="ANALISIS R. RESIDUAL"/>
      <sheetName val="RIESGO DEL PROCESO"/>
      <sheetName val="LISTAS FORMULAS"/>
    </sheetNames>
    <sheetDataSet>
      <sheetData sheetId="0" refreshError="1"/>
      <sheetData sheetId="1" refreshError="1"/>
      <sheetData sheetId="2" refreshError="1"/>
      <sheetData sheetId="3" refreshError="1"/>
      <sheetData sheetId="4"/>
      <sheetData sheetId="5"/>
      <sheetData sheetId="6" refreshError="1"/>
      <sheetData sheetId="7"/>
      <sheetData sheetId="8" refreshError="1"/>
      <sheetData sheetId="9" refreshError="1"/>
      <sheetData sheetId="10"/>
      <sheetData sheetId="11" refreshError="1"/>
      <sheetData sheetId="12" refreshError="1"/>
      <sheetData sheetId="1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 DE CAMBIOS"/>
      <sheetName val="CONTEXTO E IDENTIFICACIÓN"/>
      <sheetName val="ANALISIS"/>
      <sheetName val="VALORACIÓN DEL RIESGO"/>
      <sheetName val="MAPA DE RIESGOS"/>
      <sheetName val="DEFINICIONES "/>
    </sheetNames>
    <sheetDataSet>
      <sheetData sheetId="0"/>
      <sheetData sheetId="1"/>
      <sheetData sheetId="2"/>
      <sheetData sheetId="3"/>
      <sheetData sheetId="4"/>
      <sheetData sheetId="5"/>
    </sheetDataSet>
  </externalBook>
</externalLink>
</file>

<file path=xl/tables/table1.xml><?xml version="1.0" encoding="utf-8"?>
<table xmlns="http://schemas.openxmlformats.org/spreadsheetml/2006/main" id="1" name="Tabla1" displayName="Tabla1" ref="F10:K29" totalsRowShown="0" headerRowDxfId="111" tableBorderDxfId="110" headerRowCellStyle="Normal 2">
  <autoFilter ref="F10:K29"/>
  <tableColumns count="6">
    <tableColumn id="2" name="TIPOLOGÍA" dataDxfId="109" dataCellStyle="Normal 2"/>
    <tableColumn id="3" name="¿QUÉ? _x000a_IMPACTO" dataDxfId="108" dataCellStyle="Normal 2"/>
    <tableColumn id="4" name="¿CÓMO?_x000a_CAUSA INMEDIATA _x000a_(Iniciar con la palabra _x000a_por)" dataDxfId="107" dataCellStyle="Normal 2"/>
    <tableColumn id="5" name="¿PORQUÉ?_x000a_CAUSA RAÍZ_x000a_(Iniciar con _x000a_debido a/a causa de)" dataDxfId="106" dataCellStyle="Normal 2"/>
    <tableColumn id="6" name="DESCRIPCIÓN DEL RIESGO" dataDxfId="105">
      <calculatedColumnFormula>(CONCATENATE(Tabla1[[#This Row],[¿QUÉ? 
IMPACTO]]," ","por",Tabla1[[#This Row],[¿CÓMO?
CAUSA INMEDIATA 
(Iniciar con la palabra 
por)]]," ","a causa de"," ",Tabla1[[#This Row],[¿PORQUÉ?
CAUSA RAÍZ
(Iniciar con 
debido a/a causa de)]]))</calculatedColumnFormula>
    </tableColumn>
    <tableColumn id="1" name="SUB CAUSAS (Si aplica)" dataDxfId="104" dataCellStyle="Normal 2"/>
  </tableColumns>
  <tableStyleInfo showFirstColumn="0" showLastColumn="0" showRowStripes="1" showColumnStripes="0"/>
</table>
</file>

<file path=xl/tables/table2.xml><?xml version="1.0" encoding="utf-8"?>
<table xmlns="http://schemas.openxmlformats.org/spreadsheetml/2006/main" id="6" name="Tabla6" displayName="Tabla6" ref="A31:E35" totalsRowShown="0" headerRowDxfId="103" dataDxfId="102">
  <autoFilter ref="A31:E35"/>
  <tableColumns count="5">
    <tableColumn id="1" name="Gestión" dataDxfId="101"/>
    <tableColumn id="2" name="Fiscal" dataDxfId="100"/>
    <tableColumn id="3" name="Seguridad_Información" dataDxfId="99"/>
    <tableColumn id="4" name="Integridad_Pública_Corrupción" dataDxfId="98"/>
    <tableColumn id="5" name="Integridad_Pública_LA_FT_FP" dataDxfId="97"/>
  </tableColumns>
  <tableStyleInfo name="TableStyleLight9" showFirstColumn="0" showLastColumn="0" showRowStripes="1" showColumnStripes="0"/>
</table>
</file>

<file path=xl/tables/table3.xml><?xml version="1.0" encoding="utf-8"?>
<table xmlns="http://schemas.openxmlformats.org/spreadsheetml/2006/main" id="2" name="Tabla2" displayName="Tabla2" ref="A38:F47" totalsRowShown="0" headerRowDxfId="96" dataDxfId="95">
  <autoFilter ref="A38:F47"/>
  <tableColumns count="6">
    <tableColumn id="1" name="Ejecución_administración_de_procesos" dataDxfId="94"/>
    <tableColumn id="2" name="Transacción_u_Operación_aplica_para_LA_FT_FP" dataDxfId="93"/>
    <tableColumn id="3" name="Talento_Humano" dataDxfId="92"/>
    <tableColumn id="4" name="Tecnología" dataDxfId="91"/>
    <tableColumn id="5" name="Infraestructura" dataDxfId="90"/>
    <tableColumn id="6" name="Evento_externo" dataDxfId="89"/>
  </tableColumns>
  <tableStyleInfo name="TableStyleLight16" showFirstColumn="0" showLastColumn="0" showRowStripes="1" showColumnStripes="0"/>
</table>
</file>

<file path=xl/tables/table4.xml><?xml version="1.0" encoding="utf-8"?>
<table xmlns="http://schemas.openxmlformats.org/spreadsheetml/2006/main" id="3" name="Tabla3" displayName="Tabla3" ref="H37:I43" totalsRowShown="0" headerRowDxfId="88" dataDxfId="87">
  <autoFilter ref="H37:I43"/>
  <tableColumns count="2">
    <tableColumn id="1" name="FACTOR DE RIESGO" dataDxfId="86"/>
    <tableColumn id="2" name="Descripción" dataDxfId="85"/>
  </tableColumns>
  <tableStyleInfo name="TableStyleLight9"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printerSettings" Target="../printerSettings/printerSettings3.bin"/><Relationship Id="rId4" Type="http://schemas.openxmlformats.org/officeDocument/2006/relationships/table" Target="../tables/table4.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9"/>
  <sheetViews>
    <sheetView zoomScaleNormal="100" workbookViewId="0">
      <selection activeCell="E26" sqref="E26:F26"/>
    </sheetView>
  </sheetViews>
  <sheetFormatPr baseColWidth="10" defaultColWidth="0" defaultRowHeight="15" zeroHeight="1" x14ac:dyDescent="0.25"/>
  <cols>
    <col min="1" max="1" width="2.85546875" style="261" customWidth="1"/>
    <col min="2" max="3" width="24.42578125" style="261" customWidth="1"/>
    <col min="4" max="4" width="16" style="261" customWidth="1"/>
    <col min="5" max="5" width="24.42578125" style="261" customWidth="1"/>
    <col min="6" max="6" width="27.42578125" style="261" customWidth="1"/>
    <col min="7" max="8" width="24.42578125" style="261" customWidth="1"/>
    <col min="9" max="9" width="4.28515625" style="261" customWidth="1"/>
    <col min="10" max="16384" width="11.42578125" style="261" hidden="1"/>
  </cols>
  <sheetData>
    <row r="1" spans="2:8" ht="15.75" thickBot="1" x14ac:dyDescent="0.3"/>
    <row r="2" spans="2:8" ht="18" x14ac:dyDescent="0.25">
      <c r="B2" s="408" t="s">
        <v>0</v>
      </c>
      <c r="C2" s="409"/>
      <c r="D2" s="409"/>
      <c r="E2" s="409"/>
      <c r="F2" s="409"/>
      <c r="G2" s="409"/>
      <c r="H2" s="410"/>
    </row>
    <row r="3" spans="2:8" x14ac:dyDescent="0.25">
      <c r="B3" s="262"/>
      <c r="C3" s="263"/>
      <c r="D3" s="263"/>
      <c r="E3" s="263"/>
      <c r="F3" s="263"/>
      <c r="G3" s="263"/>
      <c r="H3" s="264"/>
    </row>
    <row r="4" spans="2:8" ht="63" customHeight="1" x14ac:dyDescent="0.25">
      <c r="B4" s="411" t="s">
        <v>1</v>
      </c>
      <c r="C4" s="412"/>
      <c r="D4" s="412"/>
      <c r="E4" s="412"/>
      <c r="F4" s="412"/>
      <c r="G4" s="412"/>
      <c r="H4" s="413"/>
    </row>
    <row r="5" spans="2:8" ht="63" customHeight="1" x14ac:dyDescent="0.25">
      <c r="B5" s="414"/>
      <c r="C5" s="415"/>
      <c r="D5" s="415"/>
      <c r="E5" s="415"/>
      <c r="F5" s="415"/>
      <c r="G5" s="415"/>
      <c r="H5" s="416"/>
    </row>
    <row r="6" spans="2:8" ht="16.5" x14ac:dyDescent="0.25">
      <c r="B6" s="401" t="s">
        <v>2</v>
      </c>
      <c r="C6" s="417"/>
      <c r="D6" s="417"/>
      <c r="E6" s="417"/>
      <c r="F6" s="417"/>
      <c r="G6" s="417"/>
      <c r="H6" s="418"/>
    </row>
    <row r="7" spans="2:8" ht="95.25" customHeight="1" x14ac:dyDescent="0.25">
      <c r="B7" s="419" t="s">
        <v>3</v>
      </c>
      <c r="C7" s="420"/>
      <c r="D7" s="420"/>
      <c r="E7" s="420"/>
      <c r="F7" s="420"/>
      <c r="G7" s="420"/>
      <c r="H7" s="421"/>
    </row>
    <row r="8" spans="2:8" ht="16.5" x14ac:dyDescent="0.25">
      <c r="B8" s="241"/>
      <c r="C8" s="242"/>
      <c r="D8" s="242"/>
      <c r="E8" s="242"/>
      <c r="F8" s="242"/>
      <c r="G8" s="242"/>
      <c r="H8" s="243"/>
    </row>
    <row r="9" spans="2:8" ht="20.45" customHeight="1" x14ac:dyDescent="0.25">
      <c r="B9" s="423" t="s">
        <v>4</v>
      </c>
      <c r="C9" s="424"/>
      <c r="D9" s="424"/>
      <c r="E9" s="424"/>
      <c r="F9" s="424"/>
      <c r="G9" s="424"/>
      <c r="H9" s="425"/>
    </row>
    <row r="10" spans="2:8" ht="16.5" x14ac:dyDescent="0.25">
      <c r="B10" s="247"/>
      <c r="C10" s="248"/>
      <c r="D10" s="248"/>
      <c r="E10" s="248"/>
      <c r="F10" s="248"/>
      <c r="G10" s="248"/>
      <c r="H10" s="249"/>
    </row>
    <row r="11" spans="2:8" ht="20.45" customHeight="1" x14ac:dyDescent="0.25">
      <c r="B11" s="426" t="s">
        <v>5</v>
      </c>
      <c r="C11" s="427"/>
      <c r="D11" s="427"/>
      <c r="E11" s="427"/>
      <c r="F11" s="427"/>
      <c r="G11" s="427"/>
      <c r="H11" s="428"/>
    </row>
    <row r="12" spans="2:8" s="283" customFormat="1" ht="20.45" customHeight="1" x14ac:dyDescent="0.25">
      <c r="B12" s="367"/>
      <c r="C12" s="368"/>
      <c r="D12" s="368"/>
      <c r="E12" s="368"/>
      <c r="F12" s="368"/>
      <c r="G12" s="368"/>
      <c r="H12" s="369"/>
    </row>
    <row r="13" spans="2:8" ht="20.45" customHeight="1" x14ac:dyDescent="0.25">
      <c r="B13" s="401" t="s">
        <v>6</v>
      </c>
      <c r="C13" s="402"/>
      <c r="D13" s="402"/>
      <c r="E13" s="402"/>
      <c r="F13" s="402"/>
      <c r="G13" s="402"/>
      <c r="H13" s="403"/>
    </row>
    <row r="14" spans="2:8" ht="9" customHeight="1" x14ac:dyDescent="0.25">
      <c r="B14" s="401"/>
      <c r="C14" s="402"/>
      <c r="D14" s="402"/>
      <c r="E14" s="402"/>
      <c r="F14" s="402"/>
      <c r="G14" s="402"/>
      <c r="H14" s="403"/>
    </row>
    <row r="15" spans="2:8" ht="16.5" x14ac:dyDescent="0.25">
      <c r="B15" s="401" t="s">
        <v>7</v>
      </c>
      <c r="C15" s="402"/>
      <c r="D15" s="402"/>
      <c r="E15" s="402"/>
      <c r="F15" s="402"/>
      <c r="G15" s="402"/>
      <c r="H15" s="403"/>
    </row>
    <row r="16" spans="2:8" ht="16.5" x14ac:dyDescent="0.25">
      <c r="B16" s="244"/>
      <c r="C16" s="245"/>
      <c r="D16" s="245"/>
      <c r="E16" s="245"/>
      <c r="F16" s="245"/>
      <c r="G16" s="245"/>
      <c r="H16" s="246"/>
    </row>
    <row r="17" spans="2:8" ht="18.75" customHeight="1" x14ac:dyDescent="0.25">
      <c r="B17" s="401" t="s">
        <v>8</v>
      </c>
      <c r="C17" s="402"/>
      <c r="D17" s="402"/>
      <c r="E17" s="402"/>
      <c r="F17" s="402"/>
      <c r="G17" s="402"/>
      <c r="H17" s="403"/>
    </row>
    <row r="18" spans="2:8" ht="18.75" customHeight="1" x14ac:dyDescent="0.25">
      <c r="B18" s="244"/>
      <c r="C18" s="245"/>
      <c r="D18" s="245"/>
      <c r="E18" s="245"/>
      <c r="F18" s="245"/>
      <c r="G18" s="245"/>
      <c r="H18" s="246"/>
    </row>
    <row r="19" spans="2:8" ht="18.75" customHeight="1" x14ac:dyDescent="0.25">
      <c r="B19" s="401" t="s">
        <v>9</v>
      </c>
      <c r="C19" s="402"/>
      <c r="D19" s="402"/>
      <c r="E19" s="402"/>
      <c r="F19" s="402"/>
      <c r="G19" s="402"/>
      <c r="H19" s="403"/>
    </row>
    <row r="20" spans="2:8" ht="18.75" customHeight="1" thickBot="1" x14ac:dyDescent="0.3">
      <c r="B20" s="191"/>
      <c r="C20" s="250"/>
      <c r="D20" s="250"/>
      <c r="E20" s="250"/>
      <c r="F20" s="250"/>
      <c r="G20" s="250"/>
      <c r="H20" s="251"/>
    </row>
    <row r="21" spans="2:8" ht="15.75" thickTop="1" x14ac:dyDescent="0.25">
      <c r="B21" s="265"/>
      <c r="C21" s="393" t="s">
        <v>10</v>
      </c>
      <c r="D21" s="394"/>
      <c r="E21" s="395" t="s">
        <v>11</v>
      </c>
      <c r="F21" s="396"/>
      <c r="G21" s="270"/>
      <c r="H21" s="266"/>
    </row>
    <row r="22" spans="2:8" ht="35.25" customHeight="1" x14ac:dyDescent="0.25">
      <c r="B22" s="265"/>
      <c r="C22" s="397" t="s">
        <v>12</v>
      </c>
      <c r="D22" s="383"/>
      <c r="E22" s="384" t="s">
        <v>13</v>
      </c>
      <c r="F22" s="385"/>
      <c r="G22" s="270"/>
      <c r="H22" s="266"/>
    </row>
    <row r="23" spans="2:8" ht="17.25" customHeight="1" x14ac:dyDescent="0.25">
      <c r="B23" s="265"/>
      <c r="C23" s="397" t="s">
        <v>14</v>
      </c>
      <c r="D23" s="383"/>
      <c r="E23" s="384" t="s">
        <v>15</v>
      </c>
      <c r="F23" s="385"/>
      <c r="G23" s="270"/>
      <c r="H23" s="266"/>
    </row>
    <row r="24" spans="2:8" ht="69.75" customHeight="1" x14ac:dyDescent="0.25">
      <c r="B24" s="265"/>
      <c r="C24" s="397" t="s">
        <v>16</v>
      </c>
      <c r="D24" s="383"/>
      <c r="E24" s="384" t="s">
        <v>17</v>
      </c>
      <c r="F24" s="385"/>
      <c r="G24" s="270"/>
      <c r="H24" s="266"/>
    </row>
    <row r="25" spans="2:8" ht="69.75" customHeight="1" x14ac:dyDescent="0.25">
      <c r="B25" s="265"/>
      <c r="C25" s="397" t="s">
        <v>18</v>
      </c>
      <c r="D25" s="383"/>
      <c r="E25" s="384" t="s">
        <v>19</v>
      </c>
      <c r="F25" s="385"/>
      <c r="G25" s="270"/>
      <c r="H25" s="266"/>
    </row>
    <row r="26" spans="2:8" ht="69.75" customHeight="1" x14ac:dyDescent="0.25">
      <c r="B26" s="265"/>
      <c r="C26" s="397" t="s">
        <v>20</v>
      </c>
      <c r="D26" s="383"/>
      <c r="E26" s="384" t="s">
        <v>21</v>
      </c>
      <c r="F26" s="385"/>
      <c r="G26" s="270"/>
      <c r="H26" s="266"/>
    </row>
    <row r="27" spans="2:8" ht="69.75" customHeight="1" x14ac:dyDescent="0.25">
      <c r="B27" s="265"/>
      <c r="C27" s="389" t="s">
        <v>22</v>
      </c>
      <c r="D27" s="381"/>
      <c r="E27" s="374" t="s">
        <v>23</v>
      </c>
      <c r="F27" s="375"/>
      <c r="G27" s="270"/>
      <c r="H27" s="266"/>
    </row>
    <row r="28" spans="2:8" ht="69.75" customHeight="1" x14ac:dyDescent="0.25">
      <c r="B28" s="265"/>
      <c r="C28" s="389" t="s">
        <v>24</v>
      </c>
      <c r="D28" s="381"/>
      <c r="E28" s="374" t="s">
        <v>25</v>
      </c>
      <c r="F28" s="375"/>
      <c r="G28" s="270"/>
      <c r="H28" s="266"/>
    </row>
    <row r="29" spans="2:8" ht="69.75" customHeight="1" x14ac:dyDescent="0.25">
      <c r="B29" s="265"/>
      <c r="C29" s="389" t="s">
        <v>26</v>
      </c>
      <c r="D29" s="381"/>
      <c r="E29" s="374" t="s">
        <v>27</v>
      </c>
      <c r="F29" s="375"/>
      <c r="G29" s="270"/>
      <c r="H29" s="266"/>
    </row>
    <row r="30" spans="2:8" ht="111.75" customHeight="1" x14ac:dyDescent="0.25">
      <c r="B30" s="265"/>
      <c r="C30" s="389" t="s">
        <v>28</v>
      </c>
      <c r="D30" s="381"/>
      <c r="E30" s="374" t="s">
        <v>29</v>
      </c>
      <c r="F30" s="375"/>
      <c r="G30" s="270"/>
      <c r="H30" s="266"/>
    </row>
    <row r="31" spans="2:8" ht="121.5" customHeight="1" x14ac:dyDescent="0.25">
      <c r="B31" s="265"/>
      <c r="C31" s="389" t="s">
        <v>30</v>
      </c>
      <c r="D31" s="381"/>
      <c r="E31" s="374" t="s">
        <v>31</v>
      </c>
      <c r="F31" s="375"/>
      <c r="G31" s="270"/>
      <c r="H31" s="266"/>
    </row>
    <row r="32" spans="2:8" ht="86.25" customHeight="1" x14ac:dyDescent="0.25">
      <c r="B32" s="265"/>
      <c r="C32" s="389" t="s">
        <v>32</v>
      </c>
      <c r="D32" s="381"/>
      <c r="E32" s="374" t="s">
        <v>33</v>
      </c>
      <c r="F32" s="375"/>
      <c r="G32" s="270"/>
      <c r="H32" s="266"/>
    </row>
    <row r="33" spans="2:8" ht="69.75" customHeight="1" x14ac:dyDescent="0.25">
      <c r="B33" s="265"/>
      <c r="C33" s="389" t="s">
        <v>34</v>
      </c>
      <c r="D33" s="381"/>
      <c r="E33" s="374" t="s">
        <v>35</v>
      </c>
      <c r="F33" s="375"/>
      <c r="G33" s="270"/>
      <c r="H33" s="266"/>
    </row>
    <row r="34" spans="2:8" x14ac:dyDescent="0.25">
      <c r="B34" s="265"/>
      <c r="C34" s="255"/>
      <c r="D34" s="255"/>
      <c r="E34" s="256"/>
      <c r="F34" s="256"/>
      <c r="G34" s="270"/>
      <c r="H34" s="266"/>
    </row>
    <row r="35" spans="2:8" ht="16.5" x14ac:dyDescent="0.25">
      <c r="B35" s="401" t="s">
        <v>36</v>
      </c>
      <c r="C35" s="402"/>
      <c r="D35" s="402"/>
      <c r="E35" s="402"/>
      <c r="F35" s="402"/>
      <c r="G35" s="402"/>
      <c r="H35" s="403"/>
    </row>
    <row r="36" spans="2:8" ht="14.45" customHeight="1" thickBot="1" x14ac:dyDescent="0.3">
      <c r="B36" s="271"/>
      <c r="C36" s="260"/>
      <c r="D36" s="260"/>
      <c r="E36" s="260"/>
      <c r="F36" s="260"/>
      <c r="G36" s="260"/>
      <c r="H36" s="272"/>
    </row>
    <row r="37" spans="2:8" ht="14.45" customHeight="1" thickTop="1" x14ac:dyDescent="0.25">
      <c r="B37" s="271"/>
      <c r="C37" s="376" t="s">
        <v>10</v>
      </c>
      <c r="D37" s="377"/>
      <c r="E37" s="378" t="s">
        <v>11</v>
      </c>
      <c r="F37" s="379"/>
      <c r="G37" s="260"/>
      <c r="H37" s="272"/>
    </row>
    <row r="38" spans="2:8" ht="90" customHeight="1" x14ac:dyDescent="0.25">
      <c r="B38" s="271"/>
      <c r="C38" s="389" t="s">
        <v>37</v>
      </c>
      <c r="D38" s="381"/>
      <c r="E38" s="374" t="s">
        <v>38</v>
      </c>
      <c r="F38" s="375"/>
      <c r="G38" s="260"/>
      <c r="H38" s="272"/>
    </row>
    <row r="39" spans="2:8" ht="53.45" customHeight="1" x14ac:dyDescent="0.25">
      <c r="B39" s="271"/>
      <c r="C39" s="389" t="s">
        <v>39</v>
      </c>
      <c r="D39" s="381"/>
      <c r="E39" s="374" t="s">
        <v>40</v>
      </c>
      <c r="F39" s="375"/>
      <c r="G39" s="260"/>
      <c r="H39" s="272"/>
    </row>
    <row r="40" spans="2:8" ht="54" customHeight="1" x14ac:dyDescent="0.25">
      <c r="B40" s="271"/>
      <c r="C40" s="389" t="s">
        <v>41</v>
      </c>
      <c r="D40" s="381"/>
      <c r="E40" s="374" t="s">
        <v>42</v>
      </c>
      <c r="F40" s="375"/>
      <c r="G40" s="260"/>
      <c r="H40" s="272"/>
    </row>
    <row r="41" spans="2:8" ht="32.450000000000003" customHeight="1" x14ac:dyDescent="0.25">
      <c r="B41" s="271"/>
      <c r="C41" s="389" t="s">
        <v>43</v>
      </c>
      <c r="D41" s="381"/>
      <c r="E41" s="374" t="s">
        <v>44</v>
      </c>
      <c r="F41" s="375"/>
      <c r="G41" s="260"/>
      <c r="H41" s="272"/>
    </row>
    <row r="42" spans="2:8" ht="16.5" x14ac:dyDescent="0.25">
      <c r="B42" s="271"/>
      <c r="C42" s="260"/>
      <c r="D42" s="260"/>
      <c r="E42" s="260"/>
      <c r="F42" s="260"/>
      <c r="G42" s="260"/>
      <c r="H42" s="272"/>
    </row>
    <row r="43" spans="2:8" ht="18.75" customHeight="1" x14ac:dyDescent="0.25">
      <c r="B43" s="390" t="s">
        <v>45</v>
      </c>
      <c r="C43" s="391"/>
      <c r="D43" s="391"/>
      <c r="E43" s="391"/>
      <c r="F43" s="391"/>
      <c r="G43" s="391"/>
      <c r="H43" s="392"/>
    </row>
    <row r="44" spans="2:8" ht="18.75" customHeight="1" x14ac:dyDescent="0.25">
      <c r="B44" s="257"/>
      <c r="C44" s="258"/>
      <c r="D44" s="258"/>
      <c r="E44" s="258"/>
      <c r="F44" s="258"/>
      <c r="G44" s="258"/>
      <c r="H44" s="259"/>
    </row>
    <row r="45" spans="2:8" ht="18.75" customHeight="1" x14ac:dyDescent="0.25">
      <c r="B45" s="401" t="s">
        <v>46</v>
      </c>
      <c r="C45" s="402"/>
      <c r="D45" s="402"/>
      <c r="E45" s="402"/>
      <c r="F45" s="402"/>
      <c r="G45" s="402"/>
      <c r="H45" s="403"/>
    </row>
    <row r="46" spans="2:8" ht="18.75" customHeight="1" thickBot="1" x14ac:dyDescent="0.3">
      <c r="B46" s="191"/>
      <c r="C46" s="250"/>
      <c r="D46" s="250"/>
      <c r="E46" s="250"/>
      <c r="F46" s="250"/>
      <c r="G46" s="250"/>
      <c r="H46" s="251"/>
    </row>
    <row r="47" spans="2:8" ht="18.75" customHeight="1" thickTop="1" x14ac:dyDescent="0.25">
      <c r="B47" s="191"/>
      <c r="C47" s="376" t="s">
        <v>10</v>
      </c>
      <c r="D47" s="377"/>
      <c r="E47" s="378" t="s">
        <v>11</v>
      </c>
      <c r="F47" s="379"/>
      <c r="G47" s="250"/>
      <c r="H47" s="251"/>
    </row>
    <row r="48" spans="2:8" ht="53.25" customHeight="1" x14ac:dyDescent="0.25">
      <c r="B48" s="191"/>
      <c r="C48" s="380" t="s">
        <v>47</v>
      </c>
      <c r="D48" s="373"/>
      <c r="E48" s="374" t="s">
        <v>48</v>
      </c>
      <c r="F48" s="375"/>
      <c r="G48" s="250"/>
      <c r="H48" s="251"/>
    </row>
    <row r="49" spans="2:8" ht="54" customHeight="1" x14ac:dyDescent="0.25">
      <c r="B49" s="191"/>
      <c r="C49" s="380" t="s">
        <v>49</v>
      </c>
      <c r="D49" s="373"/>
      <c r="E49" s="374" t="s">
        <v>50</v>
      </c>
      <c r="F49" s="375"/>
      <c r="G49" s="250"/>
      <c r="H49" s="251"/>
    </row>
    <row r="50" spans="2:8" ht="51.95" customHeight="1" x14ac:dyDescent="0.25">
      <c r="B50" s="191"/>
      <c r="C50" s="380" t="s">
        <v>51</v>
      </c>
      <c r="D50" s="373"/>
      <c r="E50" s="374" t="s">
        <v>52</v>
      </c>
      <c r="F50" s="375"/>
      <c r="G50" s="250"/>
      <c r="H50" s="251"/>
    </row>
    <row r="51" spans="2:8" ht="53.45" customHeight="1" x14ac:dyDescent="0.25">
      <c r="B51" s="191"/>
      <c r="C51" s="380" t="s">
        <v>53</v>
      </c>
      <c r="D51" s="373"/>
      <c r="E51" s="374" t="s">
        <v>52</v>
      </c>
      <c r="F51" s="375"/>
      <c r="G51" s="250"/>
      <c r="H51" s="251"/>
    </row>
    <row r="52" spans="2:8" ht="48.75" customHeight="1" x14ac:dyDescent="0.25">
      <c r="B52" s="191"/>
      <c r="C52" s="380" t="s">
        <v>54</v>
      </c>
      <c r="D52" s="373"/>
      <c r="E52" s="374" t="s">
        <v>55</v>
      </c>
      <c r="F52" s="375"/>
      <c r="G52" s="250"/>
      <c r="H52" s="251"/>
    </row>
    <row r="53" spans="2:8" ht="49.5" customHeight="1" x14ac:dyDescent="0.25">
      <c r="B53" s="191"/>
      <c r="C53" s="380" t="s">
        <v>56</v>
      </c>
      <c r="D53" s="373"/>
      <c r="E53" s="374" t="s">
        <v>57</v>
      </c>
      <c r="F53" s="375"/>
      <c r="G53" s="250"/>
      <c r="H53" s="251"/>
    </row>
    <row r="54" spans="2:8" ht="50.25" customHeight="1" x14ac:dyDescent="0.25">
      <c r="B54" s="191"/>
      <c r="C54" s="380" t="s">
        <v>58</v>
      </c>
      <c r="D54" s="373"/>
      <c r="E54" s="374" t="s">
        <v>59</v>
      </c>
      <c r="F54" s="375"/>
      <c r="G54" s="250"/>
      <c r="H54" s="251"/>
    </row>
    <row r="55" spans="2:8" ht="29.45" customHeight="1" x14ac:dyDescent="0.25">
      <c r="B55" s="191"/>
      <c r="C55" s="380" t="s">
        <v>60</v>
      </c>
      <c r="D55" s="373"/>
      <c r="E55" s="374" t="s">
        <v>61</v>
      </c>
      <c r="F55" s="375"/>
      <c r="G55" s="250"/>
      <c r="H55" s="251"/>
    </row>
    <row r="56" spans="2:8" ht="39.950000000000003" customHeight="1" x14ac:dyDescent="0.25">
      <c r="B56" s="191"/>
      <c r="C56" s="380" t="s">
        <v>62</v>
      </c>
      <c r="D56" s="373"/>
      <c r="E56" s="374" t="s">
        <v>63</v>
      </c>
      <c r="F56" s="375"/>
      <c r="G56" s="250"/>
      <c r="H56" s="251"/>
    </row>
    <row r="57" spans="2:8" ht="29.45" customHeight="1" x14ac:dyDescent="0.25">
      <c r="B57" s="191"/>
      <c r="C57" s="380" t="s">
        <v>64</v>
      </c>
      <c r="D57" s="373"/>
      <c r="E57" s="374" t="s">
        <v>65</v>
      </c>
      <c r="F57" s="375"/>
      <c r="G57" s="250"/>
      <c r="H57" s="251"/>
    </row>
    <row r="58" spans="2:8" ht="18.75" customHeight="1" x14ac:dyDescent="0.25">
      <c r="B58" s="191"/>
      <c r="C58" s="250"/>
      <c r="D58" s="250"/>
      <c r="E58" s="250"/>
      <c r="F58" s="250"/>
      <c r="G58" s="250"/>
      <c r="H58" s="251"/>
    </row>
    <row r="59" spans="2:8" ht="18.75" customHeight="1" x14ac:dyDescent="0.25">
      <c r="B59" s="398" t="s">
        <v>66</v>
      </c>
      <c r="C59" s="399"/>
      <c r="D59" s="399"/>
      <c r="E59" s="399"/>
      <c r="F59" s="399"/>
      <c r="G59" s="399"/>
      <c r="H59" s="400"/>
    </row>
    <row r="60" spans="2:8" ht="18.75" customHeight="1" x14ac:dyDescent="0.25">
      <c r="B60" s="191"/>
      <c r="C60" s="250"/>
      <c r="D60" s="250"/>
      <c r="E60" s="250"/>
      <c r="F60" s="250"/>
      <c r="G60" s="250"/>
      <c r="H60" s="251"/>
    </row>
    <row r="61" spans="2:8" ht="18.75" customHeight="1" x14ac:dyDescent="0.25">
      <c r="B61" s="386" t="s">
        <v>67</v>
      </c>
      <c r="C61" s="387"/>
      <c r="D61" s="387"/>
      <c r="E61" s="387"/>
      <c r="F61" s="387"/>
      <c r="G61" s="387"/>
      <c r="H61" s="388"/>
    </row>
    <row r="62" spans="2:8" ht="18.75" customHeight="1" x14ac:dyDescent="0.25">
      <c r="B62" s="244"/>
      <c r="C62" s="245"/>
      <c r="D62" s="245"/>
      <c r="E62" s="245"/>
      <c r="F62" s="245"/>
      <c r="G62" s="245"/>
      <c r="H62" s="246"/>
    </row>
    <row r="63" spans="2:8" ht="30" customHeight="1" x14ac:dyDescent="0.25">
      <c r="B63" s="401" t="s">
        <v>68</v>
      </c>
      <c r="C63" s="402"/>
      <c r="D63" s="402"/>
      <c r="E63" s="402"/>
      <c r="F63" s="402"/>
      <c r="G63" s="402"/>
      <c r="H63" s="403"/>
    </row>
    <row r="64" spans="2:8" ht="17.25" thickBot="1" x14ac:dyDescent="0.3">
      <c r="B64" s="191"/>
      <c r="C64" s="250"/>
      <c r="D64" s="250"/>
      <c r="E64" s="250"/>
      <c r="F64" s="250"/>
      <c r="G64" s="250"/>
      <c r="H64" s="251"/>
    </row>
    <row r="65" spans="2:8" ht="30" customHeight="1" thickTop="1" x14ac:dyDescent="0.25">
      <c r="B65" s="191"/>
      <c r="C65" s="376" t="s">
        <v>10</v>
      </c>
      <c r="D65" s="377"/>
      <c r="E65" s="378" t="s">
        <v>11</v>
      </c>
      <c r="F65" s="379"/>
      <c r="G65" s="250"/>
      <c r="H65" s="251"/>
    </row>
    <row r="66" spans="2:8" ht="30" customHeight="1" x14ac:dyDescent="0.25">
      <c r="B66" s="191"/>
      <c r="C66" s="380" t="s">
        <v>69</v>
      </c>
      <c r="D66" s="373"/>
      <c r="E66" s="374" t="s">
        <v>70</v>
      </c>
      <c r="F66" s="375"/>
      <c r="G66" s="250"/>
      <c r="H66" s="251"/>
    </row>
    <row r="67" spans="2:8" ht="44.45" customHeight="1" x14ac:dyDescent="0.25">
      <c r="B67" s="191"/>
      <c r="C67" s="380" t="s">
        <v>71</v>
      </c>
      <c r="D67" s="373"/>
      <c r="E67" s="374" t="s">
        <v>72</v>
      </c>
      <c r="F67" s="375"/>
      <c r="G67" s="250"/>
      <c r="H67" s="251"/>
    </row>
    <row r="68" spans="2:8" ht="51" customHeight="1" x14ac:dyDescent="0.25">
      <c r="B68" s="191"/>
      <c r="C68" s="380" t="s">
        <v>73</v>
      </c>
      <c r="D68" s="373"/>
      <c r="E68" s="374" t="s">
        <v>74</v>
      </c>
      <c r="F68" s="375"/>
      <c r="G68" s="250"/>
      <c r="H68" s="251"/>
    </row>
    <row r="69" spans="2:8" ht="76.5" customHeight="1" x14ac:dyDescent="0.25">
      <c r="B69" s="191"/>
      <c r="C69" s="380" t="s">
        <v>75</v>
      </c>
      <c r="D69" s="373"/>
      <c r="E69" s="374" t="s">
        <v>76</v>
      </c>
      <c r="F69" s="375"/>
      <c r="G69" s="250"/>
      <c r="H69" s="251"/>
    </row>
    <row r="70" spans="2:8" ht="30" customHeight="1" x14ac:dyDescent="0.25">
      <c r="B70" s="191"/>
      <c r="C70" s="380" t="s">
        <v>77</v>
      </c>
      <c r="D70" s="373"/>
      <c r="E70" s="374" t="s">
        <v>78</v>
      </c>
      <c r="F70" s="375"/>
      <c r="G70" s="250"/>
      <c r="H70" s="251"/>
    </row>
    <row r="71" spans="2:8" ht="30" customHeight="1" x14ac:dyDescent="0.25">
      <c r="B71" s="191"/>
      <c r="C71" s="380" t="s">
        <v>79</v>
      </c>
      <c r="D71" s="373"/>
      <c r="E71" s="374" t="s">
        <v>80</v>
      </c>
      <c r="F71" s="375"/>
      <c r="G71" s="250"/>
      <c r="H71" s="251"/>
    </row>
    <row r="72" spans="2:8" ht="30" customHeight="1" x14ac:dyDescent="0.25">
      <c r="B72" s="191"/>
      <c r="C72" s="380" t="s">
        <v>81</v>
      </c>
      <c r="D72" s="373"/>
      <c r="E72" s="374" t="s">
        <v>82</v>
      </c>
      <c r="F72" s="375"/>
      <c r="G72" s="250"/>
      <c r="H72" s="251"/>
    </row>
    <row r="73" spans="2:8" ht="53.45" customHeight="1" x14ac:dyDescent="0.25">
      <c r="B73" s="191"/>
      <c r="C73" s="380" t="s">
        <v>83</v>
      </c>
      <c r="D73" s="373"/>
      <c r="E73" s="374" t="s">
        <v>84</v>
      </c>
      <c r="F73" s="375"/>
      <c r="G73" s="250"/>
      <c r="H73" s="251"/>
    </row>
    <row r="74" spans="2:8" ht="30" customHeight="1" x14ac:dyDescent="0.25">
      <c r="B74" s="191"/>
      <c r="C74" s="250"/>
      <c r="D74" s="250"/>
      <c r="E74" s="250"/>
      <c r="F74" s="250"/>
      <c r="G74" s="250"/>
      <c r="H74" s="251"/>
    </row>
    <row r="75" spans="2:8" ht="18.75" customHeight="1" x14ac:dyDescent="0.25">
      <c r="B75" s="386" t="s">
        <v>85</v>
      </c>
      <c r="C75" s="387"/>
      <c r="D75" s="387"/>
      <c r="E75" s="387"/>
      <c r="F75" s="387"/>
      <c r="G75" s="387"/>
      <c r="H75" s="388"/>
    </row>
    <row r="76" spans="2:8" ht="18.75" customHeight="1" x14ac:dyDescent="0.25">
      <c r="B76" s="252"/>
      <c r="C76" s="253"/>
      <c r="D76" s="253"/>
      <c r="E76" s="253"/>
      <c r="F76" s="253"/>
      <c r="G76" s="253"/>
      <c r="H76" s="254"/>
    </row>
    <row r="77" spans="2:8" ht="18.75" customHeight="1" x14ac:dyDescent="0.25">
      <c r="B77" s="386" t="s">
        <v>86</v>
      </c>
      <c r="C77" s="387"/>
      <c r="D77" s="387"/>
      <c r="E77" s="387"/>
      <c r="F77" s="387"/>
      <c r="G77" s="387"/>
      <c r="H77" s="388"/>
    </row>
    <row r="78" spans="2:8" ht="18.75" customHeight="1" x14ac:dyDescent="0.25">
      <c r="B78" s="252"/>
      <c r="C78" s="253"/>
      <c r="D78" s="253"/>
      <c r="E78" s="253"/>
      <c r="F78" s="253"/>
      <c r="G78" s="253"/>
      <c r="H78" s="254"/>
    </row>
    <row r="79" spans="2:8" ht="18.75" customHeight="1" x14ac:dyDescent="0.25">
      <c r="B79" s="386" t="s">
        <v>87</v>
      </c>
      <c r="C79" s="387"/>
      <c r="D79" s="387"/>
      <c r="E79" s="387"/>
      <c r="F79" s="387"/>
      <c r="G79" s="387"/>
      <c r="H79" s="388"/>
    </row>
    <row r="80" spans="2:8" ht="16.5" x14ac:dyDescent="0.25">
      <c r="B80" s="191"/>
      <c r="C80" s="273"/>
      <c r="D80" s="273"/>
      <c r="E80" s="273"/>
      <c r="F80" s="273"/>
      <c r="G80" s="273"/>
      <c r="H80" s="192"/>
    </row>
    <row r="81" spans="2:8" ht="16.5" x14ac:dyDescent="0.25">
      <c r="B81" s="191"/>
      <c r="C81" s="273"/>
      <c r="D81" s="273"/>
      <c r="E81" s="273"/>
      <c r="F81" s="273"/>
      <c r="G81" s="273"/>
      <c r="H81" s="192"/>
    </row>
    <row r="82" spans="2:8" ht="16.5" x14ac:dyDescent="0.25">
      <c r="B82" s="191" t="s">
        <v>88</v>
      </c>
      <c r="C82" s="273"/>
      <c r="D82" s="273"/>
      <c r="E82" s="273"/>
      <c r="F82" s="273"/>
      <c r="G82" s="273"/>
      <c r="H82" s="192"/>
    </row>
    <row r="83" spans="2:8" ht="16.5" x14ac:dyDescent="0.25">
      <c r="B83" s="191"/>
      <c r="C83" s="273"/>
      <c r="D83" s="273"/>
      <c r="E83" s="273"/>
      <c r="F83" s="273"/>
      <c r="G83" s="273"/>
      <c r="H83" s="192"/>
    </row>
    <row r="84" spans="2:8" ht="15.75" thickBot="1" x14ac:dyDescent="0.3">
      <c r="B84" s="265"/>
      <c r="C84" s="270"/>
      <c r="D84" s="274"/>
      <c r="E84" s="275"/>
      <c r="F84" s="275"/>
      <c r="G84" s="276"/>
      <c r="H84" s="266"/>
    </row>
    <row r="85" spans="2:8" ht="15.75" thickTop="1" x14ac:dyDescent="0.25">
      <c r="B85" s="277" t="s">
        <v>89</v>
      </c>
      <c r="C85" s="422" t="s">
        <v>10</v>
      </c>
      <c r="D85" s="377"/>
      <c r="E85" s="378" t="s">
        <v>11</v>
      </c>
      <c r="F85" s="379"/>
      <c r="G85" s="270"/>
      <c r="H85" s="266"/>
    </row>
    <row r="86" spans="2:8" s="190" customFormat="1" x14ac:dyDescent="0.25">
      <c r="B86" s="281">
        <v>2</v>
      </c>
      <c r="C86" s="382" t="s">
        <v>12</v>
      </c>
      <c r="D86" s="383"/>
      <c r="E86" s="384" t="s">
        <v>13</v>
      </c>
      <c r="F86" s="385"/>
      <c r="G86" s="278"/>
      <c r="H86" s="193"/>
    </row>
    <row r="87" spans="2:8" s="190" customFormat="1" ht="17.25" customHeight="1" x14ac:dyDescent="0.25">
      <c r="B87" s="281">
        <v>2</v>
      </c>
      <c r="C87" s="382" t="s">
        <v>14</v>
      </c>
      <c r="D87" s="383"/>
      <c r="E87" s="384" t="s">
        <v>15</v>
      </c>
      <c r="F87" s="385"/>
      <c r="G87" s="278"/>
      <c r="H87" s="193"/>
    </row>
    <row r="88" spans="2:8" s="190" customFormat="1" ht="25.5" customHeight="1" x14ac:dyDescent="0.25">
      <c r="B88" s="281">
        <v>2</v>
      </c>
      <c r="C88" s="382" t="s">
        <v>16</v>
      </c>
      <c r="D88" s="383"/>
      <c r="E88" s="384" t="s">
        <v>17</v>
      </c>
      <c r="F88" s="385"/>
      <c r="G88" s="278"/>
      <c r="H88" s="193"/>
    </row>
    <row r="89" spans="2:8" s="190" customFormat="1" ht="25.5" customHeight="1" x14ac:dyDescent="0.25">
      <c r="B89" s="281">
        <v>2</v>
      </c>
      <c r="C89" s="382" t="s">
        <v>18</v>
      </c>
      <c r="D89" s="383"/>
      <c r="E89" s="384" t="s">
        <v>19</v>
      </c>
      <c r="F89" s="385"/>
      <c r="G89" s="278"/>
      <c r="H89" s="193"/>
    </row>
    <row r="90" spans="2:8" s="190" customFormat="1" ht="66.95" customHeight="1" x14ac:dyDescent="0.25">
      <c r="B90" s="281">
        <v>2</v>
      </c>
      <c r="C90" s="382" t="s">
        <v>20</v>
      </c>
      <c r="D90" s="383"/>
      <c r="E90" s="384" t="s">
        <v>21</v>
      </c>
      <c r="F90" s="385"/>
      <c r="G90" s="278"/>
      <c r="H90" s="193"/>
    </row>
    <row r="91" spans="2:8" s="190" customFormat="1" ht="67.5" customHeight="1" x14ac:dyDescent="0.25">
      <c r="B91" s="281">
        <v>2</v>
      </c>
      <c r="C91" s="373" t="s">
        <v>22</v>
      </c>
      <c r="D91" s="381"/>
      <c r="E91" s="374" t="s">
        <v>23</v>
      </c>
      <c r="F91" s="375"/>
      <c r="G91" s="278"/>
      <c r="H91" s="193"/>
    </row>
    <row r="92" spans="2:8" s="190" customFormat="1" ht="43.5" customHeight="1" x14ac:dyDescent="0.25">
      <c r="B92" s="281">
        <v>2</v>
      </c>
      <c r="C92" s="373" t="s">
        <v>24</v>
      </c>
      <c r="D92" s="381"/>
      <c r="E92" s="374" t="s">
        <v>25</v>
      </c>
      <c r="F92" s="375"/>
      <c r="G92" s="278"/>
      <c r="H92" s="193"/>
    </row>
    <row r="93" spans="2:8" s="190" customFormat="1" ht="35.25" customHeight="1" x14ac:dyDescent="0.25">
      <c r="B93" s="281">
        <v>2</v>
      </c>
      <c r="C93" s="373" t="s">
        <v>26</v>
      </c>
      <c r="D93" s="381"/>
      <c r="E93" s="374" t="s">
        <v>27</v>
      </c>
      <c r="F93" s="375"/>
      <c r="G93" s="278"/>
      <c r="H93" s="193"/>
    </row>
    <row r="94" spans="2:8" s="190" customFormat="1" ht="72.75" customHeight="1" x14ac:dyDescent="0.25">
      <c r="B94" s="281">
        <v>2</v>
      </c>
      <c r="C94" s="373" t="s">
        <v>28</v>
      </c>
      <c r="D94" s="381"/>
      <c r="E94" s="374" t="s">
        <v>90</v>
      </c>
      <c r="F94" s="375"/>
      <c r="G94" s="278"/>
      <c r="H94" s="193"/>
    </row>
    <row r="95" spans="2:8" s="190" customFormat="1" ht="93.95" customHeight="1" x14ac:dyDescent="0.25">
      <c r="B95" s="281">
        <v>2</v>
      </c>
      <c r="C95" s="373" t="s">
        <v>30</v>
      </c>
      <c r="D95" s="381"/>
      <c r="E95" s="374" t="s">
        <v>31</v>
      </c>
      <c r="F95" s="375"/>
      <c r="G95" s="278"/>
      <c r="H95" s="193"/>
    </row>
    <row r="96" spans="2:8" s="190" customFormat="1" ht="93.95" customHeight="1" x14ac:dyDescent="0.25">
      <c r="B96" s="281">
        <v>2</v>
      </c>
      <c r="C96" s="373" t="s">
        <v>32</v>
      </c>
      <c r="D96" s="381"/>
      <c r="E96" s="374" t="s">
        <v>33</v>
      </c>
      <c r="F96" s="375"/>
      <c r="G96" s="278"/>
      <c r="H96" s="193"/>
    </row>
    <row r="97" spans="2:8" s="190" customFormat="1" x14ac:dyDescent="0.25">
      <c r="B97" s="281">
        <v>2</v>
      </c>
      <c r="C97" s="373" t="s">
        <v>34</v>
      </c>
      <c r="D97" s="381"/>
      <c r="E97" s="374" t="s">
        <v>35</v>
      </c>
      <c r="F97" s="375"/>
      <c r="G97" s="278"/>
      <c r="H97" s="193"/>
    </row>
    <row r="98" spans="2:8" s="190" customFormat="1" ht="66.75" customHeight="1" x14ac:dyDescent="0.25">
      <c r="B98" s="281">
        <v>3</v>
      </c>
      <c r="C98" s="373" t="s">
        <v>37</v>
      </c>
      <c r="D98" s="381"/>
      <c r="E98" s="374" t="s">
        <v>38</v>
      </c>
      <c r="F98" s="375"/>
      <c r="G98" s="278"/>
      <c r="H98" s="193"/>
    </row>
    <row r="99" spans="2:8" s="190" customFormat="1" ht="66.75" customHeight="1" x14ac:dyDescent="0.25">
      <c r="B99" s="281">
        <v>3</v>
      </c>
      <c r="C99" s="373" t="s">
        <v>39</v>
      </c>
      <c r="D99" s="381"/>
      <c r="E99" s="374" t="s">
        <v>40</v>
      </c>
      <c r="F99" s="375"/>
      <c r="G99" s="278"/>
      <c r="H99" s="193"/>
    </row>
    <row r="100" spans="2:8" s="190" customFormat="1" ht="62.45" customHeight="1" x14ac:dyDescent="0.25">
      <c r="B100" s="281">
        <v>3</v>
      </c>
      <c r="C100" s="373" t="s">
        <v>41</v>
      </c>
      <c r="D100" s="381"/>
      <c r="E100" s="374" t="s">
        <v>42</v>
      </c>
      <c r="F100" s="375"/>
      <c r="G100" s="278"/>
      <c r="H100" s="193"/>
    </row>
    <row r="101" spans="2:8" s="190" customFormat="1" ht="38.450000000000003" customHeight="1" x14ac:dyDescent="0.25">
      <c r="B101" s="281">
        <v>3</v>
      </c>
      <c r="C101" s="373" t="s">
        <v>43</v>
      </c>
      <c r="D101" s="381"/>
      <c r="E101" s="374" t="s">
        <v>44</v>
      </c>
      <c r="F101" s="375"/>
      <c r="G101" s="278"/>
      <c r="H101" s="193"/>
    </row>
    <row r="102" spans="2:8" ht="59.25" customHeight="1" x14ac:dyDescent="0.25">
      <c r="B102" s="282">
        <v>5</v>
      </c>
      <c r="C102" s="372" t="s">
        <v>47</v>
      </c>
      <c r="D102" s="373"/>
      <c r="E102" s="374" t="s">
        <v>91</v>
      </c>
      <c r="F102" s="375"/>
      <c r="G102" s="270"/>
      <c r="H102" s="266"/>
    </row>
    <row r="103" spans="2:8" ht="59.25" customHeight="1" x14ac:dyDescent="0.25">
      <c r="B103" s="282">
        <v>5</v>
      </c>
      <c r="C103" s="372" t="s">
        <v>49</v>
      </c>
      <c r="D103" s="373"/>
      <c r="E103" s="374" t="s">
        <v>50</v>
      </c>
      <c r="F103" s="375"/>
      <c r="G103" s="270"/>
      <c r="H103" s="266"/>
    </row>
    <row r="104" spans="2:8" ht="59.25" customHeight="1" x14ac:dyDescent="0.25">
      <c r="B104" s="282">
        <v>5</v>
      </c>
      <c r="C104" s="372" t="s">
        <v>51</v>
      </c>
      <c r="D104" s="373"/>
      <c r="E104" s="374" t="s">
        <v>52</v>
      </c>
      <c r="F104" s="375"/>
      <c r="G104" s="270"/>
      <c r="H104" s="266"/>
    </row>
    <row r="105" spans="2:8" ht="59.25" customHeight="1" x14ac:dyDescent="0.25">
      <c r="B105" s="282">
        <v>5</v>
      </c>
      <c r="C105" s="372" t="s">
        <v>53</v>
      </c>
      <c r="D105" s="373"/>
      <c r="E105" s="374" t="s">
        <v>52</v>
      </c>
      <c r="F105" s="375"/>
      <c r="G105" s="270"/>
      <c r="H105" s="266"/>
    </row>
    <row r="106" spans="2:8" ht="47.45" customHeight="1" x14ac:dyDescent="0.25">
      <c r="B106" s="282">
        <v>5</v>
      </c>
      <c r="C106" s="372" t="s">
        <v>54</v>
      </c>
      <c r="D106" s="373"/>
      <c r="E106" s="374" t="s">
        <v>55</v>
      </c>
      <c r="F106" s="375"/>
      <c r="G106" s="270"/>
      <c r="H106" s="266"/>
    </row>
    <row r="107" spans="2:8" ht="45.75" customHeight="1" x14ac:dyDescent="0.25">
      <c r="B107" s="282">
        <v>5</v>
      </c>
      <c r="C107" s="372" t="s">
        <v>56</v>
      </c>
      <c r="D107" s="373"/>
      <c r="E107" s="374" t="s">
        <v>57</v>
      </c>
      <c r="F107" s="375"/>
      <c r="G107" s="270"/>
      <c r="H107" s="266"/>
    </row>
    <row r="108" spans="2:8" ht="32.450000000000003" customHeight="1" x14ac:dyDescent="0.25">
      <c r="B108" s="282">
        <v>5</v>
      </c>
      <c r="C108" s="372" t="s">
        <v>58</v>
      </c>
      <c r="D108" s="373"/>
      <c r="E108" s="374" t="s">
        <v>59</v>
      </c>
      <c r="F108" s="375"/>
      <c r="G108" s="270"/>
      <c r="H108" s="266"/>
    </row>
    <row r="109" spans="2:8" ht="33.75" customHeight="1" x14ac:dyDescent="0.25">
      <c r="B109" s="282">
        <v>5</v>
      </c>
      <c r="C109" s="372" t="s">
        <v>60</v>
      </c>
      <c r="D109" s="373"/>
      <c r="E109" s="374" t="s">
        <v>61</v>
      </c>
      <c r="F109" s="375"/>
      <c r="G109" s="270"/>
      <c r="H109" s="266"/>
    </row>
    <row r="110" spans="2:8" ht="33.75" customHeight="1" x14ac:dyDescent="0.25">
      <c r="B110" s="282">
        <v>5</v>
      </c>
      <c r="C110" s="372" t="s">
        <v>62</v>
      </c>
      <c r="D110" s="373"/>
      <c r="E110" s="374" t="s">
        <v>63</v>
      </c>
      <c r="F110" s="375"/>
      <c r="G110" s="270"/>
      <c r="H110" s="266"/>
    </row>
    <row r="111" spans="2:8" x14ac:dyDescent="0.25">
      <c r="B111" s="282">
        <v>5</v>
      </c>
      <c r="C111" s="372" t="s">
        <v>64</v>
      </c>
      <c r="D111" s="373"/>
      <c r="E111" s="374" t="s">
        <v>65</v>
      </c>
      <c r="F111" s="375"/>
      <c r="G111" s="270"/>
      <c r="H111" s="266"/>
    </row>
    <row r="112" spans="2:8" ht="24.95" customHeight="1" x14ac:dyDescent="0.25">
      <c r="B112" s="282">
        <v>8</v>
      </c>
      <c r="C112" s="372" t="s">
        <v>69</v>
      </c>
      <c r="D112" s="373"/>
      <c r="E112" s="374" t="s">
        <v>70</v>
      </c>
      <c r="F112" s="375"/>
      <c r="G112" s="270"/>
      <c r="H112" s="266"/>
    </row>
    <row r="113" spans="2:8" ht="46.5" customHeight="1" x14ac:dyDescent="0.25">
      <c r="B113" s="282">
        <v>8</v>
      </c>
      <c r="C113" s="372" t="s">
        <v>71</v>
      </c>
      <c r="D113" s="373"/>
      <c r="E113" s="374" t="s">
        <v>72</v>
      </c>
      <c r="F113" s="375"/>
      <c r="G113" s="270"/>
      <c r="H113" s="266"/>
    </row>
    <row r="114" spans="2:8" ht="46.5" customHeight="1" x14ac:dyDescent="0.25">
      <c r="B114" s="282">
        <v>8</v>
      </c>
      <c r="C114" s="372" t="s">
        <v>73</v>
      </c>
      <c r="D114" s="373"/>
      <c r="E114" s="374" t="s">
        <v>74</v>
      </c>
      <c r="F114" s="375"/>
      <c r="G114" s="270"/>
      <c r="H114" s="266"/>
    </row>
    <row r="115" spans="2:8" s="190" customFormat="1" ht="82.5" customHeight="1" x14ac:dyDescent="0.25">
      <c r="B115" s="281">
        <v>8</v>
      </c>
      <c r="C115" s="372" t="s">
        <v>75</v>
      </c>
      <c r="D115" s="373"/>
      <c r="E115" s="374" t="s">
        <v>76</v>
      </c>
      <c r="F115" s="375"/>
      <c r="G115" s="278"/>
      <c r="H115" s="193"/>
    </row>
    <row r="116" spans="2:8" s="190" customFormat="1" ht="33.950000000000003" customHeight="1" x14ac:dyDescent="0.25">
      <c r="B116" s="281">
        <v>8</v>
      </c>
      <c r="C116" s="372" t="s">
        <v>77</v>
      </c>
      <c r="D116" s="373"/>
      <c r="E116" s="374" t="s">
        <v>78</v>
      </c>
      <c r="F116" s="375"/>
      <c r="G116" s="278"/>
      <c r="H116" s="193"/>
    </row>
    <row r="117" spans="2:8" s="190" customFormat="1" ht="33.950000000000003" customHeight="1" x14ac:dyDescent="0.25">
      <c r="B117" s="281">
        <v>8</v>
      </c>
      <c r="C117" s="372" t="s">
        <v>79</v>
      </c>
      <c r="D117" s="373"/>
      <c r="E117" s="374" t="s">
        <v>80</v>
      </c>
      <c r="F117" s="375"/>
      <c r="G117" s="278"/>
      <c r="H117" s="193"/>
    </row>
    <row r="118" spans="2:8" s="190" customFormat="1" ht="33.950000000000003" customHeight="1" x14ac:dyDescent="0.25">
      <c r="B118" s="281">
        <v>8</v>
      </c>
      <c r="C118" s="372" t="s">
        <v>81</v>
      </c>
      <c r="D118" s="373"/>
      <c r="E118" s="374" t="s">
        <v>82</v>
      </c>
      <c r="F118" s="375"/>
      <c r="G118" s="278"/>
      <c r="H118" s="193"/>
    </row>
    <row r="119" spans="2:8" s="190" customFormat="1" ht="46.5" customHeight="1" x14ac:dyDescent="0.25">
      <c r="B119" s="281">
        <v>8</v>
      </c>
      <c r="C119" s="372" t="s">
        <v>83</v>
      </c>
      <c r="D119" s="373"/>
      <c r="E119" s="374" t="s">
        <v>84</v>
      </c>
      <c r="F119" s="375"/>
      <c r="G119" s="278"/>
      <c r="H119" s="193"/>
    </row>
    <row r="120" spans="2:8" ht="6.75" customHeight="1" thickBot="1" x14ac:dyDescent="0.3">
      <c r="B120" s="265"/>
      <c r="C120" s="404"/>
      <c r="D120" s="405"/>
      <c r="E120" s="406"/>
      <c r="F120" s="407"/>
      <c r="G120" s="270"/>
      <c r="H120" s="266"/>
    </row>
    <row r="121" spans="2:8" ht="15.75" thickTop="1" x14ac:dyDescent="0.25">
      <c r="B121" s="265"/>
      <c r="C121" s="279"/>
      <c r="D121" s="279"/>
      <c r="E121" s="280"/>
      <c r="F121" s="280"/>
      <c r="G121" s="270"/>
      <c r="H121" s="266"/>
    </row>
    <row r="122" spans="2:8" ht="15.75" thickBot="1" x14ac:dyDescent="0.3">
      <c r="B122" s="267"/>
      <c r="C122" s="268"/>
      <c r="D122" s="268"/>
      <c r="E122" s="268"/>
      <c r="F122" s="268"/>
      <c r="G122" s="268"/>
      <c r="H122" s="269"/>
    </row>
    <row r="123" spans="2:8" x14ac:dyDescent="0.25"/>
    <row r="124" spans="2:8" x14ac:dyDescent="0.25"/>
    <row r="125" spans="2:8" x14ac:dyDescent="0.25"/>
    <row r="126" spans="2:8" x14ac:dyDescent="0.25">
      <c r="B126" s="299" t="s">
        <v>92</v>
      </c>
    </row>
    <row r="127" spans="2:8" ht="48" customHeight="1" x14ac:dyDescent="0.25">
      <c r="B127" s="370"/>
      <c r="C127" s="370"/>
    </row>
    <row r="128" spans="2:8" x14ac:dyDescent="0.25">
      <c r="B128" s="371"/>
      <c r="C128" s="371"/>
    </row>
    <row r="129" x14ac:dyDescent="0.25"/>
  </sheetData>
  <sheetProtection formatCells="0" formatColumns="0" formatRows="0"/>
  <autoFilter ref="B85:H119">
    <filterColumn colId="1" showButton="0"/>
    <filterColumn colId="3" showButton="0"/>
  </autoFilter>
  <mergeCells count="171">
    <mergeCell ref="B2:H2"/>
    <mergeCell ref="B4:H5"/>
    <mergeCell ref="B6:H6"/>
    <mergeCell ref="B7:H7"/>
    <mergeCell ref="C85:D85"/>
    <mergeCell ref="E85:F85"/>
    <mergeCell ref="B9:H9"/>
    <mergeCell ref="B11:H11"/>
    <mergeCell ref="B45:H45"/>
    <mergeCell ref="B15:H15"/>
    <mergeCell ref="B17:H17"/>
    <mergeCell ref="B13:H13"/>
    <mergeCell ref="B19:H19"/>
    <mergeCell ref="B14:H14"/>
    <mergeCell ref="B35:H35"/>
    <mergeCell ref="C25:D25"/>
    <mergeCell ref="E25:F25"/>
    <mergeCell ref="C31:D31"/>
    <mergeCell ref="E31:F31"/>
    <mergeCell ref="C32:D32"/>
    <mergeCell ref="E32:F32"/>
    <mergeCell ref="C33:D33"/>
    <mergeCell ref="E33:F33"/>
    <mergeCell ref="C30:D30"/>
    <mergeCell ref="C119:D119"/>
    <mergeCell ref="E119:F119"/>
    <mergeCell ref="C120:D120"/>
    <mergeCell ref="E120:F120"/>
    <mergeCell ref="C118:D118"/>
    <mergeCell ref="E118:F118"/>
    <mergeCell ref="C117:D117"/>
    <mergeCell ref="E117:F117"/>
    <mergeCell ref="C115:D115"/>
    <mergeCell ref="E115:F115"/>
    <mergeCell ref="C116:D116"/>
    <mergeCell ref="E116:F116"/>
    <mergeCell ref="C21:D21"/>
    <mergeCell ref="E21:F21"/>
    <mergeCell ref="C22:D22"/>
    <mergeCell ref="E22:F22"/>
    <mergeCell ref="C23:D23"/>
    <mergeCell ref="E23:F23"/>
    <mergeCell ref="B59:H59"/>
    <mergeCell ref="B61:H61"/>
    <mergeCell ref="B63:H63"/>
    <mergeCell ref="C24:D24"/>
    <mergeCell ref="E24:F24"/>
    <mergeCell ref="E30:F30"/>
    <mergeCell ref="C29:D29"/>
    <mergeCell ref="E29:F29"/>
    <mergeCell ref="C28:D28"/>
    <mergeCell ref="E28:F28"/>
    <mergeCell ref="C27:D27"/>
    <mergeCell ref="E27:F27"/>
    <mergeCell ref="C26:D26"/>
    <mergeCell ref="E26:F26"/>
    <mergeCell ref="C37:D37"/>
    <mergeCell ref="E37:F37"/>
    <mergeCell ref="C38:D38"/>
    <mergeCell ref="E38:F38"/>
    <mergeCell ref="C114:D114"/>
    <mergeCell ref="E114:F114"/>
    <mergeCell ref="C102:D102"/>
    <mergeCell ref="E102:F102"/>
    <mergeCell ref="C104:D104"/>
    <mergeCell ref="E104:F104"/>
    <mergeCell ref="C105:D105"/>
    <mergeCell ref="E105:F105"/>
    <mergeCell ref="C95:D95"/>
    <mergeCell ref="E95:F95"/>
    <mergeCell ref="C97:D97"/>
    <mergeCell ref="E97:F97"/>
    <mergeCell ref="C96:D96"/>
    <mergeCell ref="C101:D101"/>
    <mergeCell ref="E101:F101"/>
    <mergeCell ref="C100:D100"/>
    <mergeCell ref="E100:F100"/>
    <mergeCell ref="C99:D99"/>
    <mergeCell ref="E99:F99"/>
    <mergeCell ref="C98:D98"/>
    <mergeCell ref="E98:F98"/>
    <mergeCell ref="E96:F96"/>
    <mergeCell ref="C88:D88"/>
    <mergeCell ref="E88:F88"/>
    <mergeCell ref="B75:H75"/>
    <mergeCell ref="B77:H77"/>
    <mergeCell ref="C47:D47"/>
    <mergeCell ref="E47:F47"/>
    <mergeCell ref="C48:D48"/>
    <mergeCell ref="E48:F48"/>
    <mergeCell ref="E89:F89"/>
    <mergeCell ref="E86:F86"/>
    <mergeCell ref="C87:D87"/>
    <mergeCell ref="E87:F87"/>
    <mergeCell ref="E54:F54"/>
    <mergeCell ref="C49:D49"/>
    <mergeCell ref="E49:F49"/>
    <mergeCell ref="C55:D55"/>
    <mergeCell ref="E55:F55"/>
    <mergeCell ref="E92:F92"/>
    <mergeCell ref="C86:D86"/>
    <mergeCell ref="E69:F69"/>
    <mergeCell ref="B79:H79"/>
    <mergeCell ref="C56:D56"/>
    <mergeCell ref="C39:D39"/>
    <mergeCell ref="E39:F39"/>
    <mergeCell ref="B43:H43"/>
    <mergeCell ref="C50:D50"/>
    <mergeCell ref="E50:F50"/>
    <mergeCell ref="C51:D51"/>
    <mergeCell ref="E51:F51"/>
    <mergeCell ref="C52:D52"/>
    <mergeCell ref="E52:F52"/>
    <mergeCell ref="C40:D40"/>
    <mergeCell ref="E40:F40"/>
    <mergeCell ref="C41:D41"/>
    <mergeCell ref="E41:F41"/>
    <mergeCell ref="E56:F56"/>
    <mergeCell ref="C57:D57"/>
    <mergeCell ref="E57:F57"/>
    <mergeCell ref="C53:D53"/>
    <mergeCell ref="E53:F53"/>
    <mergeCell ref="C54:D54"/>
    <mergeCell ref="C93:D93"/>
    <mergeCell ref="C70:D70"/>
    <mergeCell ref="E70:F70"/>
    <mergeCell ref="C109:D109"/>
    <mergeCell ref="E109:F109"/>
    <mergeCell ref="C110:D110"/>
    <mergeCell ref="E110:F110"/>
    <mergeCell ref="C106:D106"/>
    <mergeCell ref="E106:F106"/>
    <mergeCell ref="C107:D107"/>
    <mergeCell ref="E107:F107"/>
    <mergeCell ref="C108:D108"/>
    <mergeCell ref="E108:F108"/>
    <mergeCell ref="C103:D103"/>
    <mergeCell ref="E103:F103"/>
    <mergeCell ref="E93:F93"/>
    <mergeCell ref="C94:D94"/>
    <mergeCell ref="E94:F94"/>
    <mergeCell ref="C90:D90"/>
    <mergeCell ref="E90:F90"/>
    <mergeCell ref="C91:D91"/>
    <mergeCell ref="E91:F91"/>
    <mergeCell ref="C92:D92"/>
    <mergeCell ref="C89:D89"/>
    <mergeCell ref="B12:H12"/>
    <mergeCell ref="B127:C127"/>
    <mergeCell ref="B128:C128"/>
    <mergeCell ref="C111:D111"/>
    <mergeCell ref="E111:F111"/>
    <mergeCell ref="C65:D65"/>
    <mergeCell ref="E65:F65"/>
    <mergeCell ref="C66:D66"/>
    <mergeCell ref="E66:F66"/>
    <mergeCell ref="C67:D67"/>
    <mergeCell ref="E67:F67"/>
    <mergeCell ref="C113:D113"/>
    <mergeCell ref="E113:F113"/>
    <mergeCell ref="C112:D112"/>
    <mergeCell ref="E112:F112"/>
    <mergeCell ref="C71:D71"/>
    <mergeCell ref="E71:F71"/>
    <mergeCell ref="C72:D72"/>
    <mergeCell ref="E72:F72"/>
    <mergeCell ref="C73:D73"/>
    <mergeCell ref="E73:F73"/>
    <mergeCell ref="C68:D68"/>
    <mergeCell ref="E68:F68"/>
    <mergeCell ref="C69:D69"/>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ER53"/>
  <sheetViews>
    <sheetView showGridLines="0" topLeftCell="A10" zoomScale="90" zoomScaleNormal="90" workbookViewId="0">
      <pane xSplit="1" ySplit="1" topLeftCell="F20" activePane="bottomRight" state="frozen"/>
      <selection activeCell="A10" sqref="A10"/>
      <selection pane="topRight" activeCell="B10" sqref="B10"/>
      <selection pane="bottomLeft" activeCell="A11" sqref="A11"/>
      <selection pane="bottomRight" activeCell="I11" sqref="I11:I21"/>
    </sheetView>
  </sheetViews>
  <sheetFormatPr baseColWidth="10" defaultColWidth="0" defaultRowHeight="14.25" x14ac:dyDescent="0.25"/>
  <cols>
    <col min="1" max="1" width="27.140625" style="4" customWidth="1"/>
    <col min="2" max="2" width="24.42578125" style="4" customWidth="1"/>
    <col min="3" max="3" width="28.85546875" style="4" customWidth="1"/>
    <col min="4" max="4" width="21.28515625" style="4" customWidth="1"/>
    <col min="5" max="5" width="60.7109375" style="4" customWidth="1"/>
    <col min="6" max="6" width="21.42578125" style="4" customWidth="1"/>
    <col min="7" max="7" width="34" style="4" customWidth="1"/>
    <col min="8" max="8" width="26" style="4" customWidth="1"/>
    <col min="9" max="9" width="28.42578125" style="4" customWidth="1"/>
    <col min="10" max="10" width="43" style="4" customWidth="1"/>
    <col min="11" max="11" width="20.28515625" style="4" customWidth="1"/>
    <col min="12" max="12" width="11.42578125" style="4" customWidth="1"/>
    <col min="13" max="24" width="11.42578125" style="4" hidden="1"/>
    <col min="25" max="25" width="8.140625" style="4" hidden="1"/>
    <col min="26" max="30" width="32.42578125" style="4" hidden="1"/>
    <col min="31" max="16372" width="11.42578125" style="4" hidden="1"/>
    <col min="16373" max="16384" width="25.42578125" style="4" hidden="1"/>
  </cols>
  <sheetData>
    <row r="1" spans="1:11" s="3" customFormat="1" ht="90.75" customHeight="1" x14ac:dyDescent="0.2">
      <c r="A1" s="433" t="s">
        <v>93</v>
      </c>
      <c r="B1" s="433"/>
      <c r="C1" s="433"/>
      <c r="D1" s="433"/>
      <c r="E1" s="433"/>
      <c r="F1" s="433"/>
      <c r="G1" s="433"/>
      <c r="H1" s="433"/>
      <c r="I1" s="433"/>
      <c r="J1" s="433"/>
      <c r="K1" s="433"/>
    </row>
    <row r="2" spans="1:11" s="3" customFormat="1" ht="34.5" customHeight="1" x14ac:dyDescent="0.2">
      <c r="A2" s="343" t="s">
        <v>359</v>
      </c>
      <c r="B2" s="343" t="s">
        <v>360</v>
      </c>
      <c r="C2" s="353"/>
      <c r="D2" s="354"/>
      <c r="E2" s="354"/>
      <c r="F2" s="354"/>
      <c r="G2" s="354"/>
      <c r="H2" s="354"/>
      <c r="I2" s="354"/>
      <c r="J2" s="354"/>
      <c r="K2" s="355"/>
    </row>
    <row r="3" spans="1:11" s="3" customFormat="1" ht="32.25" customHeight="1" x14ac:dyDescent="0.2">
      <c r="A3" s="356" t="s">
        <v>94</v>
      </c>
      <c r="B3" s="356">
        <v>5</v>
      </c>
      <c r="C3" s="429"/>
      <c r="D3" s="430"/>
      <c r="E3" s="430"/>
      <c r="F3" s="430"/>
      <c r="G3" s="430"/>
      <c r="H3" s="430"/>
      <c r="I3" s="430"/>
      <c r="J3" s="430"/>
      <c r="K3" s="431"/>
    </row>
    <row r="4" spans="1:11" s="3" customFormat="1" ht="3.95" customHeight="1" x14ac:dyDescent="0.25">
      <c r="A4" s="434"/>
      <c r="B4" s="435"/>
      <c r="C4" s="435"/>
      <c r="D4" s="435"/>
      <c r="E4" s="435"/>
      <c r="F4" s="435"/>
      <c r="G4" s="435"/>
      <c r="H4" s="435"/>
      <c r="I4" s="435"/>
      <c r="J4" s="435"/>
      <c r="K4" s="436"/>
    </row>
    <row r="5" spans="1:11" ht="27" customHeight="1" x14ac:dyDescent="0.25">
      <c r="A5" s="12" t="s">
        <v>95</v>
      </c>
      <c r="B5" s="440" t="s">
        <v>361</v>
      </c>
      <c r="C5" s="441"/>
      <c r="D5" s="442"/>
      <c r="E5" s="142" t="s">
        <v>96</v>
      </c>
      <c r="F5" s="437" t="s">
        <v>363</v>
      </c>
      <c r="G5" s="438"/>
      <c r="H5" s="439"/>
      <c r="I5" s="308" t="s">
        <v>16</v>
      </c>
      <c r="J5" s="357">
        <v>46133</v>
      </c>
      <c r="K5" s="340"/>
    </row>
    <row r="6" spans="1:11" ht="30" x14ac:dyDescent="0.25">
      <c r="A6" s="309" t="s">
        <v>97</v>
      </c>
      <c r="B6" s="443" t="s">
        <v>364</v>
      </c>
      <c r="C6" s="444"/>
      <c r="D6" s="445"/>
      <c r="E6" s="341" t="s">
        <v>98</v>
      </c>
      <c r="F6" s="341" t="s">
        <v>99</v>
      </c>
      <c r="G6" s="446">
        <v>46023</v>
      </c>
      <c r="H6" s="447"/>
      <c r="I6" s="342" t="s">
        <v>100</v>
      </c>
      <c r="J6" s="358">
        <v>46387</v>
      </c>
      <c r="K6" s="339"/>
    </row>
    <row r="7" spans="1:11" ht="31.5" customHeight="1" x14ac:dyDescent="0.25">
      <c r="A7" s="309" t="s">
        <v>362</v>
      </c>
      <c r="B7" s="443" t="s">
        <v>365</v>
      </c>
      <c r="C7" s="444"/>
      <c r="D7" s="445"/>
      <c r="E7" s="359"/>
      <c r="F7" s="359"/>
      <c r="G7" s="227"/>
      <c r="H7" s="227"/>
      <c r="I7" s="360"/>
      <c r="J7" s="227"/>
      <c r="K7" s="361"/>
    </row>
    <row r="8" spans="1:11" ht="15" x14ac:dyDescent="0.25">
      <c r="F8" s="224"/>
      <c r="G8" s="225"/>
      <c r="H8" s="225"/>
      <c r="I8" s="226"/>
      <c r="J8" s="227"/>
    </row>
    <row r="9" spans="1:11" ht="21" customHeight="1" x14ac:dyDescent="0.25">
      <c r="A9" s="432" t="s">
        <v>101</v>
      </c>
      <c r="B9" s="432" t="s">
        <v>102</v>
      </c>
      <c r="C9" s="432"/>
      <c r="D9" s="432"/>
      <c r="E9" s="432"/>
    </row>
    <row r="10" spans="1:11" ht="72" customHeight="1" x14ac:dyDescent="0.25">
      <c r="A10" s="432"/>
      <c r="B10" s="142" t="s">
        <v>103</v>
      </c>
      <c r="C10" s="142" t="s">
        <v>104</v>
      </c>
      <c r="D10" s="142" t="s">
        <v>105</v>
      </c>
      <c r="E10" s="142" t="s">
        <v>106</v>
      </c>
      <c r="F10" s="311" t="s">
        <v>107</v>
      </c>
      <c r="G10" s="309" t="s">
        <v>22</v>
      </c>
      <c r="H10" s="309" t="s">
        <v>108</v>
      </c>
      <c r="I10" s="309" t="s">
        <v>109</v>
      </c>
      <c r="J10" s="309" t="s">
        <v>28</v>
      </c>
      <c r="K10" s="332" t="s">
        <v>110</v>
      </c>
    </row>
    <row r="11" spans="1:11" s="5" customFormat="1" ht="93" customHeight="1" x14ac:dyDescent="0.25">
      <c r="A11" s="1" t="s">
        <v>366</v>
      </c>
      <c r="B11" s="2" t="s">
        <v>187</v>
      </c>
      <c r="C11" s="2" t="s">
        <v>191</v>
      </c>
      <c r="D11" s="160" t="str">
        <f>+IF(B11='11 FORMULAS'!$B$4,'11 FORMULAS'!$C$4,IF(B11='11 FORMULAS'!$B$6,'11 FORMULAS'!$C$6,IF(B11='11 FORMULAS'!$B$8,'11 FORMULAS'!$C$8,IF(B11='11 FORMULAS'!$B$10,'11 FORMULAS'!$C$10,""))))</f>
        <v/>
      </c>
      <c r="E11" s="310" t="str">
        <f>+IFERROR(VLOOKUP(B11,Tabla3[],2,0),"")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1" s="1" t="s">
        <v>166</v>
      </c>
      <c r="G11" s="1" t="s">
        <v>178</v>
      </c>
      <c r="H11" s="333" t="s">
        <v>385</v>
      </c>
      <c r="I11" s="333" t="s">
        <v>386</v>
      </c>
      <c r="J11" s="338" t="str">
        <f>(CONCATENATE(Tabla1[[#This Row],[¿QUÉ? 
IMPACTO]]," ","por",Tabla1[[#This Row],[¿CÓMO?
CAUSA INMEDIATA 
(Iniciar con la palabra 
por)]]," ","a causa de"," ",Tabla1[[#This Row],[¿PORQUÉ?
CAUSA RAÍZ
(Iniciar con 
debido a/a causa de)]]))</f>
        <v>Posibilidad de afectación reputacional por pérdida de la memoria documental a causa de inadecuado manejo de archivos de gestión</v>
      </c>
      <c r="K11" s="335"/>
    </row>
    <row r="12" spans="1:11" ht="93" customHeight="1" x14ac:dyDescent="0.25">
      <c r="A12" s="1" t="s">
        <v>367</v>
      </c>
      <c r="B12" s="2" t="s">
        <v>188</v>
      </c>
      <c r="C12" s="2" t="s">
        <v>214</v>
      </c>
      <c r="D12" s="160" t="str">
        <f>+IF(B12='11 FORMULAS'!$B$4,'11 FORMULAS'!$C$4,IF(B12='11 FORMULAS'!$B$6,'11 FORMULAS'!$C$6,IF(B12='11 FORMULAS'!$B$8,'11 FORMULAS'!$C$8,IF(B12='11 FORMULAS'!$B$10,'11 FORMULAS'!$C$10,""))))</f>
        <v/>
      </c>
      <c r="E12" s="310" t="str">
        <f>+IFERROR(VLOOKUP(B12,Tabla3[],2,0),"")</f>
        <v>Eventos relacionados con la infraestructura tecnológica de la entidad.</v>
      </c>
      <c r="F12" s="1" t="s">
        <v>166</v>
      </c>
      <c r="G12" s="1" t="s">
        <v>181</v>
      </c>
      <c r="H12" s="333" t="s">
        <v>387</v>
      </c>
      <c r="I12" s="333" t="s">
        <v>388</v>
      </c>
      <c r="J12" s="338" t="str">
        <f>(CONCATENATE(Tabla1[[#This Row],[¿QUÉ? 
IMPACTO]]," ","por",Tabla1[[#This Row],[¿CÓMO?
CAUSA INMEDIATA 
(Iniciar con la palabra 
por)]]," ","a causa de"," ",Tabla1[[#This Row],[¿PORQUÉ?
CAUSA RAÍZ
(Iniciar con 
debido a/a causa de)]]))</f>
        <v xml:space="preserve">Posibilidad de afectación económica y reputacional por deterioro y pérdida de la información a causa de insuficiente infraestructura física y tecnológica para una adecuada gestión documental </v>
      </c>
      <c r="K12" s="336"/>
    </row>
    <row r="13" spans="1:11" ht="93" customHeight="1" x14ac:dyDescent="0.25">
      <c r="A13" s="1" t="s">
        <v>368</v>
      </c>
      <c r="B13" s="2" t="s">
        <v>188</v>
      </c>
      <c r="C13" s="2" t="s">
        <v>214</v>
      </c>
      <c r="D13" s="160" t="str">
        <f>+IF(B13='11 FORMULAS'!$B$4,'11 FORMULAS'!$C$4,IF(B13='11 FORMULAS'!$B$6,'11 FORMULAS'!$C$6,IF(B13='11 FORMULAS'!$B$8,'11 FORMULAS'!$C$8,IF(B13='11 FORMULAS'!$B$10,'11 FORMULAS'!$C$10,""))))</f>
        <v/>
      </c>
      <c r="E13" s="310" t="str">
        <f>+IFERROR(VLOOKUP(B13,Tabla3[],2,0),"")</f>
        <v>Eventos relacionados con la infraestructura tecnológica de la entidad.</v>
      </c>
      <c r="F13" s="1" t="s">
        <v>166</v>
      </c>
      <c r="G13" s="1" t="s">
        <v>181</v>
      </c>
      <c r="H13" s="333" t="s">
        <v>389</v>
      </c>
      <c r="I13" s="333" t="s">
        <v>390</v>
      </c>
      <c r="J13" s="338" t="str">
        <f>(CONCATENATE(Tabla1[[#This Row],[¿QUÉ? 
IMPACTO]]," ","por",Tabla1[[#This Row],[¿CÓMO?
CAUSA INMEDIATA 
(Iniciar con la palabra 
por)]]," ","a causa de"," ",Tabla1[[#This Row],[¿PORQUÉ?
CAUSA RAÍZ
(Iniciar con 
debido a/a causa de)]]))</f>
        <v>Posibilidad de afectación económica y reputacional por reprocesos, demandas, procesos penales, fiscales, judiciales o disciplinarios y posibles incumplimiento contractuales a causa de pérdidad de la Información</v>
      </c>
      <c r="K13" s="336"/>
    </row>
    <row r="14" spans="1:11" ht="93" customHeight="1" x14ac:dyDescent="0.25">
      <c r="A14" s="1" t="s">
        <v>369</v>
      </c>
      <c r="B14" s="2" t="s">
        <v>187</v>
      </c>
      <c r="C14" s="2" t="s">
        <v>191</v>
      </c>
      <c r="D14" s="160" t="str">
        <f>+IF(B14='11 FORMULAS'!$B$4,'11 FORMULAS'!$C$4,IF(B14='11 FORMULAS'!$B$6,'11 FORMULAS'!$C$6,IF(B14='11 FORMULAS'!$B$8,'11 FORMULAS'!$C$8,IF(B14='11 FORMULAS'!$B$10,'11 FORMULAS'!$C$10,""))))</f>
        <v/>
      </c>
      <c r="E14" s="310" t="str">
        <f>+IFERROR(VLOOKUP(B14,Tabla3[],2,0),"")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4" s="1" t="s">
        <v>166</v>
      </c>
      <c r="G14" s="1" t="s">
        <v>181</v>
      </c>
      <c r="H14" s="333" t="s">
        <v>391</v>
      </c>
      <c r="I14" s="333" t="s">
        <v>392</v>
      </c>
      <c r="J14" s="338" t="str">
        <f>(CONCATENATE(Tabla1[[#This Row],[¿QUÉ? 
IMPACTO]]," ","por",Tabla1[[#This Row],[¿CÓMO?
CAUSA INMEDIATA 
(Iniciar con la palabra 
por)]]," ","a causa de"," ",Tabla1[[#This Row],[¿PORQUÉ?
CAUSA RAÍZ
(Iniciar con 
debido a/a causa de)]]))</f>
        <v>Posibilidad de afectación económica y reputacional por sanciones, reprocesos, demandas, procesos disciplinarios, fiscales o penales  a causa de inoportuna  respuesta a derechos de petición</v>
      </c>
      <c r="K14" s="336"/>
    </row>
    <row r="15" spans="1:11" ht="93" customHeight="1" x14ac:dyDescent="0.25">
      <c r="A15" s="1" t="s">
        <v>370</v>
      </c>
      <c r="B15" s="2" t="s">
        <v>187</v>
      </c>
      <c r="C15" s="2" t="s">
        <v>191</v>
      </c>
      <c r="D15" s="160" t="str">
        <f>+IF(B15='11 FORMULAS'!$B$4,'11 FORMULAS'!$C$4,IF(B15='11 FORMULAS'!$B$6,'11 FORMULAS'!$C$6,IF(B15='11 FORMULAS'!$B$8,'11 FORMULAS'!$C$8,IF(B15='11 FORMULAS'!$B$10,'11 FORMULAS'!$C$10,""))))</f>
        <v/>
      </c>
      <c r="E15" s="310" t="str">
        <f>+IFERROR(VLOOKUP(B15,Tabla3[],2,0),"")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5" s="1" t="s">
        <v>166</v>
      </c>
      <c r="G15" s="1" t="s">
        <v>181</v>
      </c>
      <c r="H15" s="333" t="s">
        <v>393</v>
      </c>
      <c r="I15" s="333" t="s">
        <v>394</v>
      </c>
      <c r="J15" s="338" t="str">
        <f>(CONCATENATE(Tabla1[[#This Row],[¿QUÉ? 
IMPACTO]]," ","por",Tabla1[[#This Row],[¿CÓMO?
CAUSA INMEDIATA 
(Iniciar con la palabra 
por)]]," ","a causa de"," ",Tabla1[[#This Row],[¿PORQUÉ?
CAUSA RAÍZ
(Iniciar con 
debido a/a causa de)]]))</f>
        <v>Posibilidad de afectación económica y reputacional por condenas, pagos de sentencias, acción de repetición y procesos disciplinarios fiscales o penales a causa de inadecuada defensa Institucional</v>
      </c>
      <c r="K15" s="336"/>
    </row>
    <row r="16" spans="1:11" ht="93" customHeight="1" x14ac:dyDescent="0.25">
      <c r="A16" s="1" t="s">
        <v>371</v>
      </c>
      <c r="B16" s="2" t="s">
        <v>187</v>
      </c>
      <c r="C16" s="2" t="s">
        <v>191</v>
      </c>
      <c r="D16" s="160" t="str">
        <f>+IF(B16='11 FORMULAS'!$B$4,'11 FORMULAS'!$C$4,IF(B16='11 FORMULAS'!$B$6,'11 FORMULAS'!$C$6,IF(B16='11 FORMULAS'!$B$8,'11 FORMULAS'!$C$8,IF(B16='11 FORMULAS'!$B$10,'11 FORMULAS'!$C$10,""))))</f>
        <v/>
      </c>
      <c r="E16" s="310" t="str">
        <f>+IFERROR(VLOOKUP(B16,Tabla3[],2,0),"")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6" s="1" t="s">
        <v>166</v>
      </c>
      <c r="G16" s="1" t="s">
        <v>181</v>
      </c>
      <c r="H16" s="333" t="s">
        <v>395</v>
      </c>
      <c r="I16" s="333" t="s">
        <v>396</v>
      </c>
      <c r="J16" s="338" t="str">
        <f>(CONCATENATE(Tabla1[[#This Row],[¿QUÉ? 
IMPACTO]]," ","por",Tabla1[[#This Row],[¿CÓMO?
CAUSA INMEDIATA 
(Iniciar con la palabra 
por)]]," ","a causa de"," ",Tabla1[[#This Row],[¿PORQUÉ?
CAUSA RAÍZ
(Iniciar con 
debido a/a causa de)]]))</f>
        <v>Posibilidad de afectación económica y reputacional pordecisiones erradas, procesos penales, fiscales, judiciales o disciplinarios a causa de emitir conceptos equivocados</v>
      </c>
      <c r="K16" s="336"/>
    </row>
    <row r="17" spans="1:11" ht="93" customHeight="1" x14ac:dyDescent="0.25">
      <c r="A17" s="1" t="s">
        <v>372</v>
      </c>
      <c r="B17" s="2" t="s">
        <v>187</v>
      </c>
      <c r="C17" s="2" t="s">
        <v>191</v>
      </c>
      <c r="D17" s="160" t="str">
        <f>+IF(B17='11 FORMULAS'!$B$4,'11 FORMULAS'!$C$4,IF(B17='11 FORMULAS'!$B$6,'11 FORMULAS'!$C$6,IF(B17='11 FORMULAS'!$B$8,'11 FORMULAS'!$C$8,IF(B17='11 FORMULAS'!$B$10,'11 FORMULAS'!$C$10,""))))</f>
        <v/>
      </c>
      <c r="E17" s="310" t="str">
        <f>+IFERROR(VLOOKUP(B17,Tabla3[],2,0),"")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7" s="1" t="s">
        <v>166</v>
      </c>
      <c r="G17" s="1" t="s">
        <v>181</v>
      </c>
      <c r="H17" s="333" t="s">
        <v>397</v>
      </c>
      <c r="I17" s="333" t="s">
        <v>398</v>
      </c>
      <c r="J17" s="338" t="str">
        <f>(CONCATENATE(Tabla1[[#This Row],[¿QUÉ? 
IMPACTO]]," ","por",Tabla1[[#This Row],[¿CÓMO?
CAUSA INMEDIATA 
(Iniciar con la palabra 
por)]]," ","a causa de"," ",Tabla1[[#This Row],[¿PORQUÉ?
CAUSA RAÍZ
(Iniciar con 
debido a/a causa de)]]))</f>
        <v>Posibilidad de afectación económica y reputacional por pérdida de la eficiencia en el proceso a causa de inobservancia Normativa (Desactualización Normativa)</v>
      </c>
      <c r="K17" s="336"/>
    </row>
    <row r="18" spans="1:11" s="6" customFormat="1" ht="93" customHeight="1" x14ac:dyDescent="0.25">
      <c r="A18" s="1" t="s">
        <v>373</v>
      </c>
      <c r="B18" s="2" t="s">
        <v>162</v>
      </c>
      <c r="C18" s="2" t="s">
        <v>193</v>
      </c>
      <c r="D18" s="160" t="str">
        <f>+IF(B18='11 FORMULAS'!$B$4,'11 FORMULAS'!$C$4,IF(B18='11 FORMULAS'!$B$6,'11 FORMULAS'!$C$6,IF(B18='11 FORMULAS'!$B$8,'11 FORMULAS'!$C$8,IF(B18='11 FORMULAS'!$B$10,'11 FORMULAS'!$C$10,""))))</f>
        <v/>
      </c>
      <c r="E18" s="310" t="str">
        <f>+IFERROR(VLOOKUP(B18,Tabla3[],2,0),"")</f>
        <v>Eventos relacionados con las conductas o comportamientos de los empleados que afectan la Integridad Pública</v>
      </c>
      <c r="F18" s="1" t="s">
        <v>172</v>
      </c>
      <c r="G18" s="1" t="s">
        <v>184</v>
      </c>
      <c r="H18" s="333" t="s">
        <v>399</v>
      </c>
      <c r="I18" s="333" t="s">
        <v>400</v>
      </c>
      <c r="J18" s="338" t="str">
        <f>(CONCATENATE(Tabla1[[#This Row],[¿QUÉ? 
IMPACTO]]," ","por",Tabla1[[#This Row],[¿CÓMO?
CAUSA INMEDIATA 
(Iniciar con la palabra 
por)]]," ","a causa de"," ",Tabla1[[#This Row],[¿PORQUÉ?
CAUSA RAÍZ
(Iniciar con 
debido a/a causa de)]]))</f>
        <v>Posibilidad de pérdida económica y reputacional por demandas, reprocesos, incremento en costos, pérdida de imagen y credibilidad institucional a causa de fraude electoral</v>
      </c>
      <c r="K18" s="337"/>
    </row>
    <row r="19" spans="1:11" s="6" customFormat="1" ht="93" customHeight="1" x14ac:dyDescent="0.25">
      <c r="A19" s="1" t="s">
        <v>374</v>
      </c>
      <c r="B19" s="2" t="s">
        <v>187</v>
      </c>
      <c r="C19" s="2" t="s">
        <v>191</v>
      </c>
      <c r="D19" s="160" t="str">
        <f>+IF(B19='11 FORMULAS'!$B$4,'11 FORMULAS'!$C$4,IF(B19='11 FORMULAS'!$B$6,'11 FORMULAS'!$C$6,IF(B19='11 FORMULAS'!$B$8,'11 FORMULAS'!$C$8,IF(B19='11 FORMULAS'!$B$10,'11 FORMULAS'!$C$10,""))))</f>
        <v/>
      </c>
      <c r="E19" s="310" t="str">
        <f>+IFERROR(VLOOKUP(B19,Tabla3[],2,0),"")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9" s="1" t="s">
        <v>172</v>
      </c>
      <c r="G19" s="1" t="s">
        <v>184</v>
      </c>
      <c r="H19" s="333" t="s">
        <v>401</v>
      </c>
      <c r="I19" s="333" t="s">
        <v>402</v>
      </c>
      <c r="J19" s="338" t="str">
        <f>(CONCATENATE(Tabla1[[#This Row],[¿QUÉ? 
IMPACTO]]," ","por",Tabla1[[#This Row],[¿CÓMO?
CAUSA INMEDIATA 
(Iniciar con la palabra 
por)]]," ","a causa de"," ",Tabla1[[#This Row],[¿PORQUÉ?
CAUSA RAÍZ
(Iniciar con 
debido a/a causa de)]]))</f>
        <v>Posibilidad de pérdida económica y reputacional por extralimitación de funciones, posibles incumplimientos contractuales, procesos de acoso laboral, ineficiencia administrativa y procesos penales, fiscales, judiciales o disciplinarios a causa de trafico de influencias</v>
      </c>
      <c r="K19" s="337"/>
    </row>
    <row r="20" spans="1:11" s="6" customFormat="1" ht="107.25" customHeight="1" x14ac:dyDescent="0.2">
      <c r="A20" s="1" t="s">
        <v>375</v>
      </c>
      <c r="B20" s="2" t="s">
        <v>187</v>
      </c>
      <c r="C20" s="2" t="s">
        <v>191</v>
      </c>
      <c r="D20" s="160" t="str">
        <f>+IF(B20='11 FORMULAS'!$B$4,'11 FORMULAS'!$C$4,IF(B20='11 FORMULAS'!$B$6,'11 FORMULAS'!$C$6,IF(B20='11 FORMULAS'!$B$8,'11 FORMULAS'!$C$8,IF(B20='11 FORMULAS'!$B$10,'11 FORMULAS'!$C$10,""))))</f>
        <v/>
      </c>
      <c r="E20" s="310" t="str">
        <f>+IFERROR(VLOOKUP(B20,Tabla3[],2,0),"")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20" s="1" t="s">
        <v>171</v>
      </c>
      <c r="G20" s="1" t="s">
        <v>181</v>
      </c>
      <c r="H20" s="333" t="s">
        <v>449</v>
      </c>
      <c r="I20" s="362" t="s">
        <v>450</v>
      </c>
      <c r="J20" s="338" t="str">
        <f>(CONCATENATE(Tabla1[[#This Row],[¿QUÉ? 
IMPACTO]]," ","por",Tabla1[[#This Row],[¿CÓMO?
CAUSA INMEDIATA 
(Iniciar con la palabra 
por)]]," ","a causa de"," ",Tabla1[[#This Row],[¿PORQUÉ?
CAUSA RAÍZ
(Iniciar con 
debido a/a causa de)]]))</f>
        <v>Posibilidad de afectación económica y reputacional por incumplimiento de la normativa de protección de datos personales (habeas data) a causa de debido a la filtración o acceso no autorizado a la información, originado por debilidades en los controles de seguridad de la información</v>
      </c>
      <c r="K20" s="337"/>
    </row>
    <row r="21" spans="1:11" s="6" customFormat="1" ht="93" customHeight="1" x14ac:dyDescent="0.25">
      <c r="A21" s="1" t="s">
        <v>376</v>
      </c>
      <c r="B21" s="2" t="s">
        <v>187</v>
      </c>
      <c r="C21" s="2"/>
      <c r="D21" s="160" t="str">
        <f>+IF(B21='11 FORMULAS'!$B$4,'11 FORMULAS'!$C$4,IF(B21='11 FORMULAS'!$B$6,'11 FORMULAS'!$C$6,IF(B21='11 FORMULAS'!$B$8,'11 FORMULAS'!$C$8,IF(B21='11 FORMULAS'!$B$10,'11 FORMULAS'!$C$10,""))))</f>
        <v/>
      </c>
      <c r="E21" s="310" t="str">
        <f>+IFERROR(VLOOKUP(B21,Tabla3[],2,0),"")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21" s="1" t="s">
        <v>166</v>
      </c>
      <c r="G21" s="1" t="s">
        <v>178</v>
      </c>
      <c r="H21" s="333" t="s">
        <v>460</v>
      </c>
      <c r="I21" s="333" t="s">
        <v>461</v>
      </c>
      <c r="J21" s="338" t="str">
        <f>(CONCATENATE(Tabla1[[#This Row],[¿QUÉ? 
IMPACTO]]," ","por",Tabla1[[#This Row],[¿CÓMO?
CAUSA INMEDIATA 
(Iniciar con la palabra 
por)]]," ","a causa de"," ",Tabla1[[#This Row],[¿PORQUÉ?
CAUSA RAÍZ
(Iniciar con 
debido a/a causa de)]]))</f>
        <v>Posibilidad de afectación reputacional por incumplimiento de los terminos procesales a causa de exceso de carga laboral, insuficiente recurso humano o radicación inoportuna en relación a la ocurrencia de los hechos</v>
      </c>
      <c r="K21" s="337"/>
    </row>
    <row r="22" spans="1:11" s="6" customFormat="1" ht="93" customHeight="1" x14ac:dyDescent="0.25">
      <c r="A22" s="1" t="s">
        <v>377</v>
      </c>
      <c r="B22" s="2"/>
      <c r="C22" s="2"/>
      <c r="D22" s="160" t="str">
        <f>+IF(B22='11 FORMULAS'!$B$4,'11 FORMULAS'!$C$4,IF(B22='11 FORMULAS'!$B$6,'11 FORMULAS'!$C$6,IF(B22='11 FORMULAS'!$B$8,'11 FORMULAS'!$C$8,IF(B22='11 FORMULAS'!$B$10,'11 FORMULAS'!$C$10,""))))</f>
        <v/>
      </c>
      <c r="E22" s="310" t="str">
        <f>+IFERROR(VLOOKUP(B22,Tabla3[],2,0),"")</f>
        <v/>
      </c>
      <c r="F22" s="1"/>
      <c r="G22" s="1"/>
      <c r="H22" s="333"/>
      <c r="I22" s="333"/>
      <c r="J22" s="338" t="str">
        <f>(CONCATENATE(Tabla1[[#This Row],[¿QUÉ? 
IMPACTO]]," ","por",Tabla1[[#This Row],[¿CÓMO?
CAUSA INMEDIATA 
(Iniciar con la palabra 
por)]]," ","a causa de"," ",Tabla1[[#This Row],[¿PORQUÉ?
CAUSA RAÍZ
(Iniciar con 
debido a/a causa de)]]))</f>
        <v xml:space="preserve"> por a causa de </v>
      </c>
      <c r="K22" s="337"/>
    </row>
    <row r="23" spans="1:11" s="6" customFormat="1" ht="93" customHeight="1" x14ac:dyDescent="0.25">
      <c r="A23" s="1" t="s">
        <v>378</v>
      </c>
      <c r="B23" s="2"/>
      <c r="C23" s="2"/>
      <c r="D23" s="160" t="str">
        <f>+IF(B23='11 FORMULAS'!$B$4,'11 FORMULAS'!$C$4,IF(B23='11 FORMULAS'!$B$6,'11 FORMULAS'!$C$6,IF(B23='11 FORMULAS'!$B$8,'11 FORMULAS'!$C$8,IF(B23='11 FORMULAS'!$B$10,'11 FORMULAS'!$C$10,""))))</f>
        <v/>
      </c>
      <c r="E23" s="310" t="str">
        <f>+IFERROR(VLOOKUP(B23,Tabla3[],2,0),"")</f>
        <v/>
      </c>
      <c r="F23" s="1"/>
      <c r="G23" s="1"/>
      <c r="H23" s="333"/>
      <c r="I23" s="333"/>
      <c r="J23" s="338" t="str">
        <f>(CONCATENATE(Tabla1[[#This Row],[¿QUÉ? 
IMPACTO]]," ","por",Tabla1[[#This Row],[¿CÓMO?
CAUSA INMEDIATA 
(Iniciar con la palabra 
por)]]," ","a causa de"," ",Tabla1[[#This Row],[¿PORQUÉ?
CAUSA RAÍZ
(Iniciar con 
debido a/a causa de)]]))</f>
        <v xml:space="preserve"> por a causa de </v>
      </c>
      <c r="K23" s="337"/>
    </row>
    <row r="24" spans="1:11" s="6" customFormat="1" ht="93" customHeight="1" x14ac:dyDescent="0.25">
      <c r="A24" s="1" t="s">
        <v>379</v>
      </c>
      <c r="B24" s="2"/>
      <c r="C24" s="2"/>
      <c r="D24" s="160" t="str">
        <f>+IF(B24='11 FORMULAS'!$B$4,'11 FORMULAS'!$C$4,IF(B24='11 FORMULAS'!$B$6,'11 FORMULAS'!$C$6,IF(B24='11 FORMULAS'!$B$8,'11 FORMULAS'!$C$8,IF(B24='11 FORMULAS'!$B$10,'11 FORMULAS'!$C$10,""))))</f>
        <v/>
      </c>
      <c r="E24" s="310" t="str">
        <f>+IFERROR(VLOOKUP(B24,Tabla3[],2,0),"")</f>
        <v/>
      </c>
      <c r="F24" s="1"/>
      <c r="G24" s="1"/>
      <c r="H24" s="333"/>
      <c r="I24" s="333"/>
      <c r="J24" s="338" t="str">
        <f>(CONCATENATE(Tabla1[[#This Row],[¿QUÉ? 
IMPACTO]]," ","por",Tabla1[[#This Row],[¿CÓMO?
CAUSA INMEDIATA 
(Iniciar con la palabra 
por)]]," ","a causa de"," ",Tabla1[[#This Row],[¿PORQUÉ?
CAUSA RAÍZ
(Iniciar con 
debido a/a causa de)]]))</f>
        <v xml:space="preserve"> por a causa de </v>
      </c>
      <c r="K24" s="337"/>
    </row>
    <row r="25" spans="1:11" s="6" customFormat="1" ht="93" customHeight="1" x14ac:dyDescent="0.25">
      <c r="A25" s="1" t="s">
        <v>380</v>
      </c>
      <c r="B25" s="2"/>
      <c r="C25" s="2"/>
      <c r="D25" s="160" t="str">
        <f>+IF(B25='11 FORMULAS'!$B$4,'11 FORMULAS'!$C$4,IF(B25='11 FORMULAS'!$B$6,'11 FORMULAS'!$C$6,IF(B25='11 FORMULAS'!$B$8,'11 FORMULAS'!$C$8,IF(B25='11 FORMULAS'!$B$10,'11 FORMULAS'!$C$10,""))))</f>
        <v/>
      </c>
      <c r="E25" s="310" t="str">
        <f>+IFERROR(VLOOKUP(B25,Tabla3[],2,0),"")</f>
        <v/>
      </c>
      <c r="F25" s="1"/>
      <c r="G25" s="1"/>
      <c r="H25" s="333"/>
      <c r="I25" s="333"/>
      <c r="J25" s="338" t="str">
        <f>(CONCATENATE(Tabla1[[#This Row],[¿QUÉ? 
IMPACTO]]," ","por",Tabla1[[#This Row],[¿CÓMO?
CAUSA INMEDIATA 
(Iniciar con la palabra 
por)]]," ","a causa de"," ",Tabla1[[#This Row],[¿PORQUÉ?
CAUSA RAÍZ
(Iniciar con 
debido a/a causa de)]]))</f>
        <v xml:space="preserve"> por a causa de </v>
      </c>
      <c r="K25" s="337"/>
    </row>
    <row r="26" spans="1:11" s="6" customFormat="1" ht="93" customHeight="1" x14ac:dyDescent="0.25">
      <c r="A26" s="1" t="s">
        <v>381</v>
      </c>
      <c r="B26" s="2"/>
      <c r="C26" s="2"/>
      <c r="D26" s="160" t="str">
        <f>+IF(B26='11 FORMULAS'!$B$4,'11 FORMULAS'!$C$4,IF(B26='11 FORMULAS'!$B$6,'11 FORMULAS'!$C$6,IF(B26='11 FORMULAS'!$B$8,'11 FORMULAS'!$C$8,IF(B26='11 FORMULAS'!$B$10,'11 FORMULAS'!$C$10,""))))</f>
        <v/>
      </c>
      <c r="E26" s="310" t="str">
        <f>+IFERROR(VLOOKUP(B26,Tabla3[],2,0),"")</f>
        <v/>
      </c>
      <c r="F26" s="1"/>
      <c r="G26" s="1"/>
      <c r="H26" s="333"/>
      <c r="I26" s="333"/>
      <c r="J26" s="338" t="str">
        <f>(CONCATENATE(Tabla1[[#This Row],[¿QUÉ? 
IMPACTO]]," ","por",Tabla1[[#This Row],[¿CÓMO?
CAUSA INMEDIATA 
(Iniciar con la palabra 
por)]]," ","a causa de"," ",Tabla1[[#This Row],[¿PORQUÉ?
CAUSA RAÍZ
(Iniciar con 
debido a/a causa de)]]))</f>
        <v xml:space="preserve"> por a causa de </v>
      </c>
      <c r="K26" s="337"/>
    </row>
    <row r="27" spans="1:11" s="6" customFormat="1" ht="93" customHeight="1" x14ac:dyDescent="0.25">
      <c r="A27" s="1" t="s">
        <v>382</v>
      </c>
      <c r="B27" s="2"/>
      <c r="C27" s="2"/>
      <c r="D27" s="160" t="str">
        <f>+IF(B27='11 FORMULAS'!$B$4,'11 FORMULAS'!$C$4,IF(B27='11 FORMULAS'!$B$6,'11 FORMULAS'!$C$6,IF(B27='11 FORMULAS'!$B$8,'11 FORMULAS'!$C$8,IF(B27='11 FORMULAS'!$B$10,'11 FORMULAS'!$C$10,""))))</f>
        <v/>
      </c>
      <c r="E27" s="310" t="str">
        <f>+IFERROR(VLOOKUP(B27,Tabla3[],2,0),"")</f>
        <v/>
      </c>
      <c r="F27" s="1"/>
      <c r="G27" s="1"/>
      <c r="H27" s="333"/>
      <c r="I27" s="333"/>
      <c r="J27" s="338" t="str">
        <f>(CONCATENATE(Tabla1[[#This Row],[¿QUÉ? 
IMPACTO]]," ","por",Tabla1[[#This Row],[¿CÓMO?
CAUSA INMEDIATA 
(Iniciar con la palabra 
por)]]," ","a causa de"," ",Tabla1[[#This Row],[¿PORQUÉ?
CAUSA RAÍZ
(Iniciar con 
debido a/a causa de)]]))</f>
        <v xml:space="preserve"> por a causa de </v>
      </c>
      <c r="K27" s="337"/>
    </row>
    <row r="28" spans="1:11" s="6" customFormat="1" ht="93" customHeight="1" x14ac:dyDescent="0.25">
      <c r="A28" s="1" t="s">
        <v>383</v>
      </c>
      <c r="B28" s="2"/>
      <c r="C28" s="2"/>
      <c r="D28" s="160" t="str">
        <f>+IF(B28='11 FORMULAS'!$B$4,'11 FORMULAS'!$C$4,IF(B28='11 FORMULAS'!$B$6,'11 FORMULAS'!$C$6,IF(B28='11 FORMULAS'!$B$8,'11 FORMULAS'!$C$8,IF(B28='11 FORMULAS'!$B$10,'11 FORMULAS'!$C$10,""))))</f>
        <v/>
      </c>
      <c r="E28" s="310" t="str">
        <f>+IFERROR(VLOOKUP(B28,Tabla3[],2,0),"")</f>
        <v/>
      </c>
      <c r="F28" s="1"/>
      <c r="G28" s="1"/>
      <c r="H28" s="333"/>
      <c r="I28" s="333"/>
      <c r="J28" s="338" t="str">
        <f>(CONCATENATE(Tabla1[[#This Row],[¿QUÉ? 
IMPACTO]]," ","por",Tabla1[[#This Row],[¿CÓMO?
CAUSA INMEDIATA 
(Iniciar con la palabra 
por)]]," ","a causa de"," ",Tabla1[[#This Row],[¿PORQUÉ?
CAUSA RAÍZ
(Iniciar con 
debido a/a causa de)]]))</f>
        <v xml:space="preserve"> por a causa de </v>
      </c>
      <c r="K28" s="337"/>
    </row>
    <row r="29" spans="1:11" s="6" customFormat="1" ht="93" customHeight="1" x14ac:dyDescent="0.25">
      <c r="A29" s="1" t="s">
        <v>384</v>
      </c>
      <c r="B29" s="2"/>
      <c r="C29" s="2"/>
      <c r="D29" s="160" t="str">
        <f>+IF(B29='11 FORMULAS'!$B$4,'11 FORMULAS'!$C$4,IF(B29='11 FORMULAS'!$B$6,'11 FORMULAS'!$C$6,IF(B29='11 FORMULAS'!$B$8,'11 FORMULAS'!$C$8,IF(B29='11 FORMULAS'!$B$10,'11 FORMULAS'!$C$10,""))))</f>
        <v/>
      </c>
      <c r="E29" s="310" t="str">
        <f>+IFERROR(VLOOKUP(B29,Tabla3[],2,0),"")</f>
        <v/>
      </c>
      <c r="F29" s="1"/>
      <c r="G29" s="1"/>
      <c r="H29" s="334"/>
      <c r="I29" s="334"/>
      <c r="J29" s="338" t="str">
        <f>(CONCATENATE(Tabla1[[#This Row],[¿QUÉ? 
IMPACTO]]," ","por",Tabla1[[#This Row],[¿CÓMO?
CAUSA INMEDIATA 
(Iniciar con la palabra 
por)]]," ","a causa de"," ",Tabla1[[#This Row],[¿PORQUÉ?
CAUSA RAÍZ
(Iniciar con 
debido a/a causa de)]]))</f>
        <v xml:space="preserve"> por a causa de </v>
      </c>
      <c r="K29" s="337"/>
    </row>
    <row r="30" spans="1:11" s="6" customFormat="1" ht="18" x14ac:dyDescent="0.25">
      <c r="F30" s="7"/>
      <c r="G30" s="7"/>
      <c r="H30" s="7"/>
      <c r="I30" s="7"/>
      <c r="J30" s="8"/>
    </row>
    <row r="31" spans="1:11" x14ac:dyDescent="0.2">
      <c r="F31" s="3"/>
      <c r="G31" s="3"/>
      <c r="H31" s="3"/>
      <c r="I31" s="3"/>
    </row>
    <row r="32" spans="1:11" x14ac:dyDescent="0.2">
      <c r="F32" s="3"/>
      <c r="G32" s="3"/>
      <c r="H32" s="3"/>
      <c r="I32" s="3"/>
    </row>
    <row r="33" spans="6:26" x14ac:dyDescent="0.25">
      <c r="F33" s="9"/>
      <c r="G33" s="9"/>
      <c r="H33" s="9"/>
      <c r="I33" s="9"/>
    </row>
    <row r="34" spans="6:26" x14ac:dyDescent="0.2">
      <c r="F34" s="3"/>
      <c r="G34" s="3"/>
      <c r="H34" s="3"/>
      <c r="I34" s="3"/>
    </row>
    <row r="35" spans="6:26" x14ac:dyDescent="0.2">
      <c r="F35" s="3"/>
      <c r="G35" s="3"/>
      <c r="H35" s="3"/>
      <c r="I35" s="3"/>
    </row>
    <row r="36" spans="6:26" x14ac:dyDescent="0.2">
      <c r="F36" s="3"/>
      <c r="G36" s="3"/>
      <c r="H36" s="3"/>
      <c r="I36" s="3"/>
    </row>
    <row r="40" spans="6:26" ht="14.25" customHeight="1" x14ac:dyDescent="0.25"/>
    <row r="44" spans="6:26" ht="14.25" customHeight="1" x14ac:dyDescent="0.25">
      <c r="X44" s="10"/>
    </row>
    <row r="45" spans="6:26" x14ac:dyDescent="0.25">
      <c r="Z45" s="10"/>
    </row>
    <row r="46" spans="6:26" x14ac:dyDescent="0.25">
      <c r="Z46" s="10"/>
    </row>
    <row r="47" spans="6:26" x14ac:dyDescent="0.25">
      <c r="Z47" s="10"/>
    </row>
    <row r="48" spans="6:26" x14ac:dyDescent="0.25">
      <c r="Z48" s="10"/>
    </row>
    <row r="49" spans="26:26" x14ac:dyDescent="0.25">
      <c r="Z49" s="10"/>
    </row>
    <row r="50" spans="26:26" x14ac:dyDescent="0.25">
      <c r="Z50" s="10"/>
    </row>
    <row r="51" spans="26:26" x14ac:dyDescent="0.25">
      <c r="Z51" s="10"/>
    </row>
    <row r="52" spans="26:26" ht="14.25" customHeight="1" x14ac:dyDescent="0.25">
      <c r="Z52" s="10"/>
    </row>
    <row r="53" spans="26:26" x14ac:dyDescent="0.25">
      <c r="Z53" s="10"/>
    </row>
  </sheetData>
  <sheetProtection formatCells="0" formatColumns="0" formatRows="0" sort="0" autoFilter="0" pivotTables="0"/>
  <mergeCells count="10">
    <mergeCell ref="C3:K3"/>
    <mergeCell ref="B9:E9"/>
    <mergeCell ref="A9:A10"/>
    <mergeCell ref="A1:K1"/>
    <mergeCell ref="A4:K4"/>
    <mergeCell ref="F5:H5"/>
    <mergeCell ref="B5:D5"/>
    <mergeCell ref="B6:D6"/>
    <mergeCell ref="G6:H6"/>
    <mergeCell ref="B7:D7"/>
  </mergeCells>
  <phoneticPr fontId="16" type="noConversion"/>
  <dataValidations count="2">
    <dataValidation type="list" allowBlank="1" showInputMessage="1" showErrorMessage="1" sqref="C11:C29">
      <formula1>INDIRECT(B11)</formula1>
    </dataValidation>
    <dataValidation type="list" allowBlank="1" showInputMessage="1" showErrorMessage="1" sqref="G11:G29">
      <formula1>INDIRECT($F11)</formula1>
    </dataValidation>
  </dataValidations>
  <printOptions horizontalCentered="1"/>
  <pageMargins left="0.31496062992125984" right="0.27559055118110237" top="0.23622047244094491" bottom="0.15748031496062992" header="0" footer="0"/>
  <pageSetup paperSize="5" scale="65" orientation="landscape" r:id="rId1"/>
  <headerFooter alignWithMargins="0"/>
  <drawing r:id="rId2"/>
  <tableParts count="1">
    <tablePart r:id="rId3"/>
  </tableParts>
  <extLst>
    <ext xmlns:x14="http://schemas.microsoft.com/office/spreadsheetml/2009/9/main" uri="{CCE6A557-97BC-4b89-ADB6-D9C93CAAB3DF}">
      <x14:dataValidations xmlns:xm="http://schemas.microsoft.com/office/excel/2006/main" count="2">
        <x14:dataValidation type="list" allowBlank="1" showInputMessage="1" showErrorMessage="1">
          <x14:formula1>
            <xm:f>'11 FORMULAS'!$A$31:$E$31</xm:f>
          </x14:formula1>
          <xm:sqref>F11:F29</xm:sqref>
        </x14:dataValidation>
        <x14:dataValidation type="list" allowBlank="1" showInputMessage="1" showErrorMessage="1">
          <x14:formula1>
            <xm:f>'11 FORMULAS'!$A$38:$F$38</xm:f>
          </x14:formula1>
          <xm:sqref>B11:B29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72"/>
  <sheetViews>
    <sheetView zoomScale="70" zoomScaleNormal="70" workbookViewId="0">
      <selection activeCell="C39" sqref="C39"/>
    </sheetView>
  </sheetViews>
  <sheetFormatPr baseColWidth="10" defaultColWidth="10.85546875" defaultRowHeight="12.75" x14ac:dyDescent="0.2"/>
  <cols>
    <col min="1" max="1" width="35.42578125" style="136" customWidth="1"/>
    <col min="2" max="2" width="47.140625" style="136" customWidth="1"/>
    <col min="3" max="3" width="42.42578125" style="136" customWidth="1"/>
    <col min="4" max="4" width="34.42578125" style="136" customWidth="1"/>
    <col min="5" max="5" width="27.140625" style="136" customWidth="1"/>
    <col min="6" max="6" width="45.42578125" style="136" customWidth="1"/>
    <col min="7" max="7" width="22.140625" style="136" customWidth="1"/>
    <col min="8" max="8" width="20.85546875" style="136" customWidth="1"/>
    <col min="9" max="9" width="46.28515625" style="136" customWidth="1"/>
    <col min="10" max="10" width="10.85546875" style="136"/>
    <col min="11" max="11" width="20.85546875" style="136" customWidth="1"/>
    <col min="12" max="12" width="14.42578125" style="136" customWidth="1"/>
    <col min="13" max="14" width="21" style="136" customWidth="1"/>
    <col min="15" max="16" width="10.85546875" style="136"/>
    <col min="17" max="17" width="14.85546875" style="136" customWidth="1"/>
    <col min="18" max="18" width="10.85546875" style="136"/>
    <col min="19" max="19" width="16.42578125" style="136" customWidth="1"/>
    <col min="20" max="20" width="10.85546875" style="136"/>
    <col min="21" max="21" width="30.140625" style="136" customWidth="1"/>
    <col min="22" max="16384" width="10.85546875" style="136"/>
  </cols>
  <sheetData>
    <row r="1" spans="1:23" ht="25.5" customHeight="1" x14ac:dyDescent="0.2">
      <c r="A1" s="455" t="s">
        <v>115</v>
      </c>
      <c r="B1" s="455"/>
      <c r="E1" s="454" t="s">
        <v>116</v>
      </c>
      <c r="F1" s="454"/>
      <c r="G1" s="454"/>
      <c r="H1" s="454"/>
    </row>
    <row r="2" spans="1:23" ht="48.95" customHeight="1" x14ac:dyDescent="0.2">
      <c r="B2" s="148" t="s">
        <v>102</v>
      </c>
      <c r="C2" s="148"/>
      <c r="E2" s="453" t="s">
        <v>117</v>
      </c>
      <c r="F2" s="453"/>
      <c r="G2" s="453"/>
      <c r="H2" s="453"/>
      <c r="I2" s="453"/>
      <c r="K2" s="453" t="s">
        <v>118</v>
      </c>
      <c r="L2" s="453"/>
      <c r="M2" s="453"/>
      <c r="N2" s="453"/>
      <c r="P2" s="453" t="s">
        <v>53</v>
      </c>
      <c r="Q2" s="453"/>
      <c r="S2" s="137" t="s">
        <v>71</v>
      </c>
      <c r="U2" s="137" t="s">
        <v>119</v>
      </c>
      <c r="W2" s="76" t="s">
        <v>83</v>
      </c>
    </row>
    <row r="3" spans="1:23" ht="29.25" thickBot="1" x14ac:dyDescent="0.25">
      <c r="A3" s="138" t="s">
        <v>120</v>
      </c>
      <c r="B3" s="148" t="s">
        <v>120</v>
      </c>
      <c r="C3" s="148" t="s">
        <v>102</v>
      </c>
      <c r="E3" s="139" t="s">
        <v>49</v>
      </c>
      <c r="F3" s="139" t="s">
        <v>51</v>
      </c>
      <c r="H3" s="139" t="s">
        <v>54</v>
      </c>
      <c r="I3" s="139" t="s">
        <v>56</v>
      </c>
      <c r="K3" s="137" t="s">
        <v>121</v>
      </c>
      <c r="L3" s="137" t="s">
        <v>122</v>
      </c>
      <c r="M3" s="137" t="s">
        <v>123</v>
      </c>
      <c r="N3" s="137" t="s">
        <v>124</v>
      </c>
      <c r="P3" s="143" t="s">
        <v>49</v>
      </c>
      <c r="Q3" s="143" t="s">
        <v>125</v>
      </c>
      <c r="S3" s="138" t="s">
        <v>126</v>
      </c>
      <c r="U3" s="11" t="s">
        <v>127</v>
      </c>
      <c r="W3" s="53" t="s">
        <v>128</v>
      </c>
    </row>
    <row r="4" spans="1:23" ht="38.25" x14ac:dyDescent="0.2">
      <c r="A4" s="147" t="s">
        <v>129</v>
      </c>
      <c r="B4" s="150" t="s">
        <v>129</v>
      </c>
      <c r="C4" s="161" t="s">
        <v>130</v>
      </c>
      <c r="E4" s="138" t="s">
        <v>131</v>
      </c>
      <c r="F4" s="140">
        <v>0.25</v>
      </c>
      <c r="H4" s="138" t="s">
        <v>132</v>
      </c>
      <c r="I4" s="140">
        <v>0.25</v>
      </c>
      <c r="K4" s="303" t="s">
        <v>133</v>
      </c>
      <c r="L4" s="138" t="s">
        <v>134</v>
      </c>
      <c r="M4" s="138" t="s">
        <v>135</v>
      </c>
      <c r="N4" s="138" t="s">
        <v>136</v>
      </c>
      <c r="P4" s="138" t="s">
        <v>131</v>
      </c>
      <c r="Q4" s="185" t="s">
        <v>137</v>
      </c>
      <c r="S4" s="138" t="s">
        <v>138</v>
      </c>
      <c r="U4" s="11" t="s">
        <v>139</v>
      </c>
      <c r="W4" s="53" t="s">
        <v>140</v>
      </c>
    </row>
    <row r="5" spans="1:23" ht="77.25" thickBot="1" x14ac:dyDescent="0.25">
      <c r="A5" s="147" t="s">
        <v>141</v>
      </c>
      <c r="B5" s="154"/>
      <c r="C5" s="162"/>
      <c r="E5" s="138" t="s">
        <v>142</v>
      </c>
      <c r="F5" s="140">
        <v>0.15</v>
      </c>
      <c r="H5" s="138" t="s">
        <v>143</v>
      </c>
      <c r="I5" s="140">
        <v>0.15</v>
      </c>
      <c r="K5" s="303" t="s">
        <v>144</v>
      </c>
      <c r="L5" s="138" t="s">
        <v>145</v>
      </c>
      <c r="M5" s="138" t="s">
        <v>146</v>
      </c>
      <c r="N5" s="138" t="s">
        <v>147</v>
      </c>
      <c r="P5" s="138" t="s">
        <v>142</v>
      </c>
      <c r="Q5" s="185" t="s">
        <v>137</v>
      </c>
      <c r="S5" s="138" t="s">
        <v>148</v>
      </c>
      <c r="U5" s="11" t="s">
        <v>149</v>
      </c>
      <c r="W5" s="53" t="s">
        <v>150</v>
      </c>
    </row>
    <row r="6" spans="1:23" ht="28.5" x14ac:dyDescent="0.2">
      <c r="A6" s="147" t="s">
        <v>151</v>
      </c>
      <c r="B6" s="156" t="s">
        <v>141</v>
      </c>
      <c r="C6" s="163" t="s">
        <v>152</v>
      </c>
      <c r="E6" s="138" t="s">
        <v>153</v>
      </c>
      <c r="F6" s="140">
        <v>0.1</v>
      </c>
      <c r="H6" s="138"/>
      <c r="I6" s="138"/>
      <c r="K6" s="303" t="s">
        <v>154</v>
      </c>
      <c r="L6" s="138"/>
      <c r="M6" s="138"/>
      <c r="N6" s="138" t="s">
        <v>155</v>
      </c>
      <c r="P6" s="138" t="s">
        <v>153</v>
      </c>
      <c r="Q6" s="185" t="s">
        <v>156</v>
      </c>
      <c r="S6" s="138" t="s">
        <v>157</v>
      </c>
      <c r="U6" s="11" t="s">
        <v>158</v>
      </c>
      <c r="W6" s="138"/>
    </row>
    <row r="7" spans="1:23" ht="13.5" thickBot="1" x14ac:dyDescent="0.25">
      <c r="A7" s="147" t="s">
        <v>159</v>
      </c>
      <c r="B7" s="154"/>
      <c r="C7" s="162"/>
      <c r="E7" s="138"/>
      <c r="F7" s="140"/>
      <c r="P7" s="141"/>
      <c r="S7" s="138" t="s">
        <v>160</v>
      </c>
    </row>
    <row r="8" spans="1:23" x14ac:dyDescent="0.2">
      <c r="A8" s="147" t="s">
        <v>161</v>
      </c>
      <c r="B8" s="156" t="s">
        <v>151</v>
      </c>
      <c r="C8" s="163" t="s">
        <v>162</v>
      </c>
      <c r="S8" s="138"/>
    </row>
    <row r="9" spans="1:23" ht="26.25" thickBot="1" x14ac:dyDescent="0.25">
      <c r="A9" s="147" t="s">
        <v>163</v>
      </c>
      <c r="B9" s="158"/>
      <c r="C9" s="162"/>
    </row>
    <row r="10" spans="1:23" x14ac:dyDescent="0.2">
      <c r="A10" s="147" t="s">
        <v>164</v>
      </c>
      <c r="B10" s="156" t="s">
        <v>159</v>
      </c>
      <c r="C10" s="163" t="s">
        <v>165</v>
      </c>
    </row>
    <row r="11" spans="1:23" ht="14.25" customHeight="1" thickBot="1" x14ac:dyDescent="0.25">
      <c r="A11" s="149"/>
      <c r="B11" s="154"/>
      <c r="C11" s="162"/>
    </row>
    <row r="12" spans="1:23" ht="14.25" customHeight="1" x14ac:dyDescent="0.2">
      <c r="B12" s="156" t="s">
        <v>161</v>
      </c>
      <c r="C12" s="157" t="s">
        <v>130</v>
      </c>
    </row>
    <row r="13" spans="1:23" ht="14.25" customHeight="1" x14ac:dyDescent="0.2">
      <c r="A13" s="301" t="s">
        <v>107</v>
      </c>
      <c r="B13" s="153"/>
      <c r="C13" s="152" t="s">
        <v>152</v>
      </c>
    </row>
    <row r="14" spans="1:23" ht="14.25" customHeight="1" x14ac:dyDescent="0.2">
      <c r="A14" s="302" t="s">
        <v>166</v>
      </c>
      <c r="B14" s="151"/>
      <c r="C14" s="152" t="s">
        <v>162</v>
      </c>
    </row>
    <row r="15" spans="1:23" ht="14.25" customHeight="1" x14ac:dyDescent="0.2">
      <c r="A15" s="302" t="s">
        <v>113</v>
      </c>
      <c r="B15" s="151"/>
      <c r="C15" s="152" t="s">
        <v>165</v>
      </c>
    </row>
    <row r="16" spans="1:23" ht="14.25" customHeight="1" x14ac:dyDescent="0.2">
      <c r="A16" s="302" t="s">
        <v>167</v>
      </c>
      <c r="B16" s="151"/>
      <c r="C16" s="152" t="s">
        <v>168</v>
      </c>
    </row>
    <row r="17" spans="1:5" ht="14.25" customHeight="1" thickBot="1" x14ac:dyDescent="0.25">
      <c r="A17" s="302" t="s">
        <v>169</v>
      </c>
      <c r="B17" s="154"/>
      <c r="C17" s="155"/>
    </row>
    <row r="18" spans="1:5" x14ac:dyDescent="0.2">
      <c r="A18" s="302" t="s">
        <v>170</v>
      </c>
      <c r="B18" s="156" t="s">
        <v>163</v>
      </c>
      <c r="C18" s="157" t="s">
        <v>130</v>
      </c>
    </row>
    <row r="19" spans="1:5" ht="14.25" customHeight="1" x14ac:dyDescent="0.2">
      <c r="B19" s="151"/>
      <c r="C19" s="152" t="s">
        <v>152</v>
      </c>
    </row>
    <row r="20" spans="1:5" ht="14.25" customHeight="1" x14ac:dyDescent="0.2">
      <c r="B20" s="151"/>
      <c r="C20" s="152" t="s">
        <v>162</v>
      </c>
    </row>
    <row r="21" spans="1:5" ht="14.25" customHeight="1" x14ac:dyDescent="0.2">
      <c r="B21" s="151"/>
      <c r="C21" s="152" t="s">
        <v>165</v>
      </c>
    </row>
    <row r="22" spans="1:5" ht="14.25" customHeight="1" x14ac:dyDescent="0.2">
      <c r="B22" s="151"/>
      <c r="C22" s="152" t="s">
        <v>168</v>
      </c>
    </row>
    <row r="23" spans="1:5" ht="14.25" customHeight="1" thickBot="1" x14ac:dyDescent="0.25">
      <c r="B23" s="158"/>
      <c r="C23" s="159"/>
    </row>
    <row r="24" spans="1:5" ht="14.25" customHeight="1" x14ac:dyDescent="0.2">
      <c r="B24" s="156" t="s">
        <v>164</v>
      </c>
      <c r="C24" s="157" t="s">
        <v>168</v>
      </c>
    </row>
    <row r="25" spans="1:5" ht="14.25" customHeight="1" x14ac:dyDescent="0.2">
      <c r="B25" s="151"/>
      <c r="C25" s="152" t="s">
        <v>152</v>
      </c>
    </row>
    <row r="26" spans="1:5" ht="14.25" customHeight="1" thickBot="1" x14ac:dyDescent="0.25">
      <c r="B26" s="154"/>
      <c r="C26" s="155"/>
    </row>
    <row r="30" spans="1:5" x14ac:dyDescent="0.2">
      <c r="A30" s="301"/>
      <c r="B30" s="301"/>
      <c r="C30" s="301"/>
      <c r="D30" s="301"/>
      <c r="E30" s="301"/>
    </row>
    <row r="31" spans="1:5" ht="25.5" x14ac:dyDescent="0.2">
      <c r="A31" s="136" t="s">
        <v>166</v>
      </c>
      <c r="B31" s="136" t="s">
        <v>113</v>
      </c>
      <c r="C31" s="136" t="s">
        <v>171</v>
      </c>
      <c r="D31" s="136" t="s">
        <v>172</v>
      </c>
      <c r="E31" s="136" t="s">
        <v>173</v>
      </c>
    </row>
    <row r="32" spans="1:5" ht="25.5" x14ac:dyDescent="0.2">
      <c r="A32" s="312" t="s">
        <v>174</v>
      </c>
      <c r="B32" s="136" t="s">
        <v>175</v>
      </c>
      <c r="C32" s="136" t="s">
        <v>176</v>
      </c>
      <c r="D32" s="136" t="s">
        <v>177</v>
      </c>
      <c r="E32" s="136" t="s">
        <v>177</v>
      </c>
    </row>
    <row r="33" spans="1:9" ht="25.5" x14ac:dyDescent="0.2">
      <c r="A33" s="312" t="s">
        <v>178</v>
      </c>
      <c r="B33" s="136" t="s">
        <v>114</v>
      </c>
      <c r="C33" s="136" t="s">
        <v>179</v>
      </c>
      <c r="D33" s="136" t="s">
        <v>180</v>
      </c>
      <c r="E33" s="136" t="s">
        <v>180</v>
      </c>
    </row>
    <row r="34" spans="1:9" ht="25.5" x14ac:dyDescent="0.2">
      <c r="A34" s="312" t="s">
        <v>181</v>
      </c>
      <c r="B34" s="136" t="s">
        <v>182</v>
      </c>
      <c r="C34" s="136" t="s">
        <v>183</v>
      </c>
      <c r="D34" s="136" t="s">
        <v>184</v>
      </c>
      <c r="E34" s="136" t="s">
        <v>184</v>
      </c>
    </row>
    <row r="35" spans="1:9" ht="25.5" x14ac:dyDescent="0.2">
      <c r="B35" s="136" t="s">
        <v>185</v>
      </c>
    </row>
    <row r="37" spans="1:9" x14ac:dyDescent="0.2">
      <c r="H37" s="136" t="s">
        <v>103</v>
      </c>
      <c r="I37" s="136" t="s">
        <v>186</v>
      </c>
    </row>
    <row r="38" spans="1:9" ht="102" x14ac:dyDescent="0.2">
      <c r="A38" s="318" t="s">
        <v>187</v>
      </c>
      <c r="B38" s="318" t="s">
        <v>111</v>
      </c>
      <c r="C38" s="318" t="s">
        <v>162</v>
      </c>
      <c r="D38" s="318" t="s">
        <v>188</v>
      </c>
      <c r="E38" s="318" t="s">
        <v>168</v>
      </c>
      <c r="F38" s="318" t="s">
        <v>189</v>
      </c>
      <c r="H38" s="136" t="s">
        <v>187</v>
      </c>
      <c r="I38" s="136" t="s">
        <v>190</v>
      </c>
    </row>
    <row r="39" spans="1:9" ht="63.75" x14ac:dyDescent="0.2">
      <c r="A39" s="314" t="s">
        <v>191</v>
      </c>
      <c r="B39" s="315" t="s">
        <v>192</v>
      </c>
      <c r="C39" s="315" t="s">
        <v>193</v>
      </c>
      <c r="D39" s="314" t="s">
        <v>194</v>
      </c>
      <c r="E39" s="314" t="s">
        <v>195</v>
      </c>
      <c r="F39" s="316" t="s">
        <v>196</v>
      </c>
      <c r="H39" s="136" t="s">
        <v>111</v>
      </c>
      <c r="I39" s="136" t="s">
        <v>197</v>
      </c>
    </row>
    <row r="40" spans="1:9" ht="38.25" x14ac:dyDescent="0.2">
      <c r="A40" s="314" t="s">
        <v>198</v>
      </c>
      <c r="B40" s="315" t="s">
        <v>112</v>
      </c>
      <c r="C40" s="315" t="s">
        <v>199</v>
      </c>
      <c r="D40" s="317" t="s">
        <v>200</v>
      </c>
      <c r="E40" s="317" t="s">
        <v>201</v>
      </c>
      <c r="F40" s="314" t="s">
        <v>202</v>
      </c>
      <c r="H40" s="136" t="s">
        <v>162</v>
      </c>
      <c r="I40" s="136" t="s">
        <v>203</v>
      </c>
    </row>
    <row r="41" spans="1:9" ht="28.5" x14ac:dyDescent="0.2">
      <c r="A41" s="314" t="s">
        <v>204</v>
      </c>
      <c r="B41" s="315" t="s">
        <v>205</v>
      </c>
      <c r="C41" s="315" t="s">
        <v>206</v>
      </c>
      <c r="D41" s="317" t="s">
        <v>207</v>
      </c>
      <c r="E41" s="317" t="s">
        <v>208</v>
      </c>
      <c r="F41" s="317" t="s">
        <v>209</v>
      </c>
      <c r="H41" s="136" t="s">
        <v>188</v>
      </c>
      <c r="I41" s="136" t="s">
        <v>210</v>
      </c>
    </row>
    <row r="42" spans="1:9" ht="28.5" x14ac:dyDescent="0.2">
      <c r="A42" s="314" t="s">
        <v>211</v>
      </c>
      <c r="B42" s="315" t="s">
        <v>212</v>
      </c>
      <c r="C42" s="315" t="s">
        <v>213</v>
      </c>
      <c r="D42" s="317" t="s">
        <v>214</v>
      </c>
      <c r="E42" s="317" t="s">
        <v>215</v>
      </c>
      <c r="F42" s="317" t="s">
        <v>216</v>
      </c>
      <c r="H42" s="136" t="s">
        <v>168</v>
      </c>
      <c r="I42" s="136" t="s">
        <v>217</v>
      </c>
    </row>
    <row r="43" spans="1:9" ht="25.5" x14ac:dyDescent="0.2">
      <c r="A43" s="314" t="s">
        <v>218</v>
      </c>
      <c r="B43" s="313"/>
      <c r="C43" s="313"/>
      <c r="D43" s="317" t="s">
        <v>219</v>
      </c>
      <c r="E43" s="313"/>
      <c r="F43" s="313"/>
      <c r="H43" s="136" t="s">
        <v>189</v>
      </c>
      <c r="I43" s="136" t="s">
        <v>220</v>
      </c>
    </row>
    <row r="44" spans="1:9" ht="28.5" x14ac:dyDescent="0.2">
      <c r="A44" s="314" t="s">
        <v>221</v>
      </c>
      <c r="B44" s="313"/>
      <c r="C44" s="313"/>
      <c r="D44" s="313"/>
      <c r="E44" s="313"/>
      <c r="F44" s="313"/>
    </row>
    <row r="45" spans="1:9" ht="42.75" x14ac:dyDescent="0.2">
      <c r="A45" s="314" t="s">
        <v>222</v>
      </c>
      <c r="B45" s="313"/>
      <c r="C45" s="313"/>
      <c r="D45" s="313"/>
      <c r="E45" s="313"/>
      <c r="F45" s="313"/>
    </row>
    <row r="46" spans="1:9" ht="28.5" x14ac:dyDescent="0.2">
      <c r="A46" s="314" t="s">
        <v>223</v>
      </c>
      <c r="B46" s="313"/>
      <c r="C46" s="313"/>
      <c r="D46" s="313"/>
      <c r="E46" s="313"/>
      <c r="F46" s="313"/>
    </row>
    <row r="47" spans="1:9" ht="28.5" x14ac:dyDescent="0.2">
      <c r="A47" s="314" t="s">
        <v>224</v>
      </c>
      <c r="B47" s="313"/>
      <c r="C47" s="313"/>
      <c r="D47" s="313"/>
      <c r="E47" s="313"/>
      <c r="F47" s="313"/>
    </row>
    <row r="50" spans="1:4" x14ac:dyDescent="0.2">
      <c r="A50" s="448" t="s">
        <v>225</v>
      </c>
      <c r="B50" s="449"/>
      <c r="C50" s="320" t="s">
        <v>226</v>
      </c>
      <c r="D50" s="320" t="s">
        <v>227</v>
      </c>
    </row>
    <row r="51" spans="1:4" ht="14.25" x14ac:dyDescent="0.2">
      <c r="A51" s="456" t="s">
        <v>228</v>
      </c>
      <c r="B51" s="319" t="s">
        <v>131</v>
      </c>
      <c r="C51" s="321">
        <v>0.25</v>
      </c>
      <c r="D51" s="321" t="s">
        <v>137</v>
      </c>
    </row>
    <row r="52" spans="1:4" ht="14.25" x14ac:dyDescent="0.2">
      <c r="A52" s="457"/>
      <c r="B52" s="319" t="s">
        <v>142</v>
      </c>
      <c r="C52" s="321">
        <v>0.15</v>
      </c>
      <c r="D52" s="321" t="s">
        <v>137</v>
      </c>
    </row>
    <row r="53" spans="1:4" ht="14.25" x14ac:dyDescent="0.2">
      <c r="A53" s="458"/>
      <c r="B53" s="319" t="s">
        <v>153</v>
      </c>
      <c r="C53" s="321">
        <v>0.1</v>
      </c>
      <c r="D53" s="321" t="s">
        <v>156</v>
      </c>
    </row>
    <row r="54" spans="1:4" ht="14.25" x14ac:dyDescent="0.2">
      <c r="A54" s="319" t="s">
        <v>229</v>
      </c>
      <c r="B54" s="319" t="s">
        <v>132</v>
      </c>
      <c r="C54" s="321">
        <v>0.25</v>
      </c>
    </row>
    <row r="55" spans="1:4" ht="23.25" x14ac:dyDescent="0.2">
      <c r="A55" s="319" t="s">
        <v>230</v>
      </c>
      <c r="B55" s="319" t="s">
        <v>143</v>
      </c>
      <c r="C55" s="321">
        <v>0.15</v>
      </c>
    </row>
    <row r="58" spans="1:4" ht="15" x14ac:dyDescent="0.25">
      <c r="A58" t="s">
        <v>231</v>
      </c>
      <c r="B58"/>
      <c r="C58"/>
    </row>
    <row r="59" spans="1:4" x14ac:dyDescent="0.2">
      <c r="A59" s="448" t="s">
        <v>225</v>
      </c>
      <c r="B59" s="449"/>
      <c r="C59" s="324" t="s">
        <v>186</v>
      </c>
    </row>
    <row r="60" spans="1:4" ht="80.45" customHeight="1" x14ac:dyDescent="0.2">
      <c r="A60" s="450" t="s">
        <v>121</v>
      </c>
      <c r="B60" s="314" t="s">
        <v>133</v>
      </c>
      <c r="C60" s="314" t="s">
        <v>232</v>
      </c>
    </row>
    <row r="61" spans="1:4" ht="34.5" customHeight="1" x14ac:dyDescent="0.2">
      <c r="A61" s="451"/>
      <c r="B61" s="314" t="s">
        <v>144</v>
      </c>
      <c r="C61" s="314" t="s">
        <v>233</v>
      </c>
    </row>
    <row r="62" spans="1:4" ht="34.5" customHeight="1" x14ac:dyDescent="0.2">
      <c r="A62" s="452"/>
      <c r="B62" s="314" t="s">
        <v>154</v>
      </c>
      <c r="C62" s="314" t="s">
        <v>234</v>
      </c>
    </row>
    <row r="63" spans="1:4" ht="12.75" customHeight="1" x14ac:dyDescent="0.2">
      <c r="A63" s="314" t="s">
        <v>122</v>
      </c>
      <c r="B63" s="314" t="s">
        <v>235</v>
      </c>
      <c r="C63" s="314" t="s">
        <v>236</v>
      </c>
    </row>
    <row r="64" spans="1:4" ht="14.25" x14ac:dyDescent="0.2">
      <c r="A64" s="314"/>
      <c r="B64" s="314" t="s">
        <v>237</v>
      </c>
      <c r="C64" s="314"/>
    </row>
    <row r="65" spans="1:3" ht="14.25" x14ac:dyDescent="0.2">
      <c r="A65" s="314"/>
      <c r="B65" s="314" t="s">
        <v>238</v>
      </c>
      <c r="C65" s="314"/>
    </row>
    <row r="66" spans="1:3" ht="14.25" x14ac:dyDescent="0.2">
      <c r="A66" s="314"/>
      <c r="B66" s="314" t="s">
        <v>239</v>
      </c>
      <c r="C66" s="314"/>
    </row>
    <row r="67" spans="1:3" ht="14.25" x14ac:dyDescent="0.2">
      <c r="A67" s="314"/>
      <c r="B67" s="314" t="s">
        <v>240</v>
      </c>
      <c r="C67" s="314"/>
    </row>
    <row r="68" spans="1:3" ht="12.75" customHeight="1" x14ac:dyDescent="0.2">
      <c r="A68" s="314" t="s">
        <v>241</v>
      </c>
      <c r="B68" s="314" t="s">
        <v>135</v>
      </c>
      <c r="C68" s="314" t="s">
        <v>242</v>
      </c>
    </row>
    <row r="69" spans="1:3" ht="14.25" x14ac:dyDescent="0.2">
      <c r="A69" s="314"/>
      <c r="B69" s="314" t="s">
        <v>146</v>
      </c>
      <c r="C69" s="314"/>
    </row>
    <row r="70" spans="1:3" ht="38.25" x14ac:dyDescent="0.2">
      <c r="A70" s="314" t="s">
        <v>243</v>
      </c>
      <c r="B70" s="314" t="s">
        <v>136</v>
      </c>
      <c r="C70" s="314" t="s">
        <v>244</v>
      </c>
    </row>
    <row r="71" spans="1:3" ht="69" customHeight="1" x14ac:dyDescent="0.2">
      <c r="A71" s="314"/>
      <c r="B71" s="314" t="s">
        <v>245</v>
      </c>
      <c r="C71" s="314" t="s">
        <v>246</v>
      </c>
    </row>
    <row r="72" spans="1:3" ht="34.5" customHeight="1" x14ac:dyDescent="0.2">
      <c r="A72" s="314"/>
      <c r="B72" s="314" t="s">
        <v>155</v>
      </c>
      <c r="C72" s="314" t="s">
        <v>247</v>
      </c>
    </row>
  </sheetData>
  <sheetProtection formatCells="0" formatColumns="0" formatRows="0"/>
  <mergeCells count="9">
    <mergeCell ref="A59:B59"/>
    <mergeCell ref="A60:A62"/>
    <mergeCell ref="E2:I2"/>
    <mergeCell ref="P2:Q2"/>
    <mergeCell ref="E1:H1"/>
    <mergeCell ref="A1:B1"/>
    <mergeCell ref="K2:N2"/>
    <mergeCell ref="A50:B50"/>
    <mergeCell ref="A51:A53"/>
  </mergeCells>
  <pageMargins left="0.7" right="0.7" top="0.75" bottom="0.75" header="0.3" footer="0.3"/>
  <pageSetup orientation="portrait" r:id="rId1"/>
  <tableParts count="3">
    <tablePart r:id="rId2"/>
    <tablePart r:id="rId3"/>
    <tablePart r:id="rId4"/>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A1:Y28"/>
  <sheetViews>
    <sheetView showGridLines="0" view="pageBreakPreview" topLeftCell="C7" zoomScaleNormal="55" zoomScaleSheetLayoutView="70" workbookViewId="0">
      <pane ySplit="2" topLeftCell="A19" activePane="bottomLeft" state="frozen"/>
      <selection activeCell="A7" sqref="A7"/>
      <selection pane="bottomLeft" activeCell="C20" sqref="C20"/>
    </sheetView>
  </sheetViews>
  <sheetFormatPr baseColWidth="10" defaultColWidth="14.42578125" defaultRowHeight="14.25" x14ac:dyDescent="0.25"/>
  <cols>
    <col min="1" max="1" width="15.42578125" style="4" customWidth="1"/>
    <col min="2" max="2" width="35.28515625" style="38" customWidth="1"/>
    <col min="3" max="3" width="28.42578125" style="38" customWidth="1"/>
    <col min="4" max="4" width="21.140625" style="4" customWidth="1"/>
    <col min="5" max="5" width="14" style="14" customWidth="1"/>
    <col min="6" max="6" width="14.42578125" style="4" customWidth="1"/>
    <col min="7" max="7" width="13.42578125" style="14" customWidth="1"/>
    <col min="8" max="8" width="11.140625" style="14" customWidth="1"/>
    <col min="9" max="9" width="10.42578125" style="14" customWidth="1"/>
    <col min="10" max="10" width="22.42578125" style="14" customWidth="1"/>
    <col min="11" max="12" width="10.140625" style="14" customWidth="1"/>
    <col min="13" max="13" width="9.42578125" style="206" customWidth="1"/>
    <col min="14" max="14" width="11" style="206" bestFit="1" customWidth="1"/>
    <col min="15" max="15" width="8" style="4" customWidth="1"/>
    <col min="16" max="16" width="21.42578125" style="4" customWidth="1"/>
    <col min="17" max="17" width="32.85546875" style="4" customWidth="1"/>
    <col min="18" max="18" width="9.42578125" style="38" customWidth="1"/>
    <col min="19" max="19" width="8.85546875" style="38" customWidth="1"/>
    <col min="20" max="20" width="17.85546875" style="4" customWidth="1"/>
    <col min="21" max="21" width="5.42578125" style="4" customWidth="1"/>
    <col min="22" max="22" width="14.140625" style="4" bestFit="1" customWidth="1"/>
    <col min="23" max="23" width="14.85546875" style="4" bestFit="1" customWidth="1"/>
    <col min="24" max="24" width="24.140625" style="4" customWidth="1"/>
    <col min="25" max="25" width="57.85546875" style="4" customWidth="1"/>
    <col min="26" max="29" width="24.140625" style="4" customWidth="1"/>
    <col min="30" max="256" width="11.42578125" style="4" customWidth="1"/>
    <col min="257" max="257" width="12.42578125" style="4" customWidth="1"/>
    <col min="258" max="258" width="47" style="4" customWidth="1"/>
    <col min="259" max="259" width="35" style="4" customWidth="1"/>
    <col min="260" max="16384" width="14.42578125" style="4"/>
  </cols>
  <sheetData>
    <row r="1" spans="1:25" ht="32.25" customHeight="1" x14ac:dyDescent="0.25">
      <c r="A1" s="466"/>
      <c r="B1" s="467" t="str">
        <f>+'2 CONTEXTO E IDENTIFICACIÓN'!A1</f>
        <v>MAPA DE RIESGOS</v>
      </c>
      <c r="C1" s="478"/>
      <c r="D1" s="479"/>
      <c r="E1" s="13"/>
      <c r="G1" s="13"/>
      <c r="H1" s="13"/>
      <c r="I1" s="13"/>
      <c r="J1" s="13"/>
      <c r="K1" s="13"/>
      <c r="L1" s="13"/>
      <c r="M1" s="201"/>
      <c r="N1" s="201"/>
    </row>
    <row r="2" spans="1:25" s="3" customFormat="1" ht="32.25" customHeight="1" x14ac:dyDescent="0.2">
      <c r="A2" s="466"/>
      <c r="B2" s="467"/>
      <c r="C2" s="39" t="str">
        <f>+'2 CONTEXTO E IDENTIFICACIÓN'!A3</f>
        <v>VERSIÓN:</v>
      </c>
      <c r="D2" s="39">
        <f>'2 CONTEXTO E IDENTIFICACIÓN'!B3</f>
        <v>5</v>
      </c>
      <c r="E2" s="13"/>
      <c r="G2" s="215" t="str">
        <f>+'2 CONTEXTO E IDENTIFICACIÓN'!$I$5</f>
        <v>Elaboración o Actualización:</v>
      </c>
      <c r="H2" s="231">
        <f>'2 CONTEXTO E IDENTIFICACIÓN'!J5</f>
        <v>46133</v>
      </c>
      <c r="I2" s="13"/>
      <c r="J2" s="13"/>
      <c r="K2" s="13"/>
      <c r="L2" s="13"/>
      <c r="M2" s="201"/>
      <c r="N2" s="201"/>
      <c r="R2" s="167"/>
      <c r="S2" s="167"/>
    </row>
    <row r="3" spans="1:25" s="3" customFormat="1" ht="15" x14ac:dyDescent="0.2">
      <c r="A3" s="228"/>
      <c r="B3" s="15"/>
      <c r="C3" s="221"/>
      <c r="D3" s="41"/>
      <c r="E3" s="13"/>
      <c r="G3" s="229"/>
      <c r="H3" s="230"/>
      <c r="I3" s="13"/>
      <c r="J3" s="13"/>
      <c r="K3" s="13"/>
      <c r="L3" s="13"/>
      <c r="M3" s="201"/>
      <c r="N3" s="201"/>
      <c r="R3" s="167"/>
      <c r="S3" s="167"/>
    </row>
    <row r="4" spans="1:25" s="3" customFormat="1" ht="32.25" customHeight="1" x14ac:dyDescent="0.2">
      <c r="A4" s="12" t="s">
        <v>95</v>
      </c>
      <c r="B4" s="331" t="str">
        <f>'2 CONTEXTO E IDENTIFICACIÓN'!B5</f>
        <v>POLITECNICO COLOMBIANO JAIME ISAZA CADAVID</v>
      </c>
      <c r="C4" s="476"/>
      <c r="D4" s="477"/>
      <c r="E4" s="13"/>
      <c r="G4" s="220" t="str">
        <f>+'2 CONTEXTO E IDENTIFICACIÓN'!$E$6</f>
        <v xml:space="preserve">Vigencia: </v>
      </c>
      <c r="H4" s="218">
        <f>'2 CONTEXTO E IDENTIFICACIÓN'!G6</f>
        <v>46023</v>
      </c>
      <c r="I4" s="219" t="s">
        <v>100</v>
      </c>
      <c r="J4" s="216">
        <f>'2 CONTEXTO E IDENTIFICACIÓN'!J6</f>
        <v>46387</v>
      </c>
      <c r="K4" s="13"/>
      <c r="L4" s="13"/>
      <c r="M4" s="201"/>
      <c r="N4" s="201"/>
      <c r="R4" s="167"/>
      <c r="S4" s="167"/>
    </row>
    <row r="5" spans="1:25" s="3" customFormat="1" ht="15.75" thickBot="1" x14ac:dyDescent="0.25">
      <c r="A5" s="12" t="s">
        <v>96</v>
      </c>
      <c r="B5" s="468" t="str">
        <f>'2 CONTEXTO E IDENTIFICACIÓN'!F5</f>
        <v>NORMATIVA Y LEGAL</v>
      </c>
      <c r="C5" s="469"/>
      <c r="D5" s="469"/>
      <c r="E5" s="16"/>
      <c r="F5" s="16"/>
      <c r="R5" s="167"/>
      <c r="S5" s="167"/>
    </row>
    <row r="6" spans="1:25" s="3" customFormat="1" ht="15.75" thickBot="1" x14ac:dyDescent="0.25">
      <c r="A6" s="232"/>
      <c r="B6" s="233"/>
      <c r="C6" s="223"/>
      <c r="D6" s="223"/>
      <c r="E6" s="16"/>
      <c r="F6" s="16"/>
      <c r="G6" s="470" t="s">
        <v>248</v>
      </c>
      <c r="H6" s="471"/>
      <c r="I6" s="471"/>
      <c r="J6" s="471"/>
      <c r="K6" s="471"/>
      <c r="L6" s="471"/>
      <c r="M6" s="471"/>
      <c r="N6" s="472"/>
      <c r="R6" s="167"/>
      <c r="S6" s="167"/>
    </row>
    <row r="7" spans="1:25" s="19" customFormat="1" ht="14.25" customHeight="1" thickBot="1" x14ac:dyDescent="0.3">
      <c r="A7" s="17"/>
      <c r="B7" s="18"/>
      <c r="C7" s="470" t="s">
        <v>249</v>
      </c>
      <c r="D7" s="471"/>
      <c r="E7" s="471"/>
      <c r="F7" s="472"/>
      <c r="G7" s="473" t="s">
        <v>39</v>
      </c>
      <c r="H7" s="474"/>
      <c r="I7" s="475"/>
      <c r="J7" s="473" t="s">
        <v>41</v>
      </c>
      <c r="K7" s="474"/>
      <c r="L7" s="475"/>
      <c r="M7" s="473" t="s">
        <v>250</v>
      </c>
      <c r="N7" s="475"/>
      <c r="P7" s="462" t="s">
        <v>251</v>
      </c>
      <c r="Q7" s="463"/>
      <c r="R7" s="464"/>
      <c r="S7" s="464"/>
      <c r="T7" s="465"/>
      <c r="V7" s="459" t="s">
        <v>252</v>
      </c>
      <c r="W7" s="460"/>
      <c r="X7" s="460"/>
      <c r="Y7" s="461"/>
    </row>
    <row r="8" spans="1:25" s="145" customFormat="1" ht="57" x14ac:dyDescent="0.25">
      <c r="A8" s="183" t="s">
        <v>253</v>
      </c>
      <c r="B8" s="182" t="s">
        <v>254</v>
      </c>
      <c r="C8" s="197" t="s">
        <v>37</v>
      </c>
      <c r="D8" s="198" t="s">
        <v>255</v>
      </c>
      <c r="E8" s="199" t="s">
        <v>256</v>
      </c>
      <c r="F8" s="200" t="s">
        <v>257</v>
      </c>
      <c r="G8" s="172" t="s">
        <v>39</v>
      </c>
      <c r="H8" s="173" t="s">
        <v>258</v>
      </c>
      <c r="I8" s="176" t="s">
        <v>259</v>
      </c>
      <c r="J8" s="172" t="s">
        <v>41</v>
      </c>
      <c r="K8" s="173" t="s">
        <v>258</v>
      </c>
      <c r="L8" s="176" t="s">
        <v>259</v>
      </c>
      <c r="M8" s="172" t="s">
        <v>260</v>
      </c>
      <c r="N8" s="174" t="s">
        <v>261</v>
      </c>
      <c r="P8" s="21" t="s">
        <v>259</v>
      </c>
      <c r="Q8" s="22" t="s">
        <v>255</v>
      </c>
      <c r="R8" s="164" t="s">
        <v>262</v>
      </c>
      <c r="S8" s="164" t="s">
        <v>263</v>
      </c>
      <c r="T8" s="23" t="s">
        <v>137</v>
      </c>
      <c r="V8" s="21" t="s">
        <v>259</v>
      </c>
      <c r="W8" s="22" t="s">
        <v>264</v>
      </c>
      <c r="X8" s="22" t="s">
        <v>265</v>
      </c>
      <c r="Y8" s="23" t="s">
        <v>41</v>
      </c>
    </row>
    <row r="9" spans="1:25" ht="93" customHeight="1" x14ac:dyDescent="0.25">
      <c r="A9" s="24" t="str">
        <f>'2 CONTEXTO E IDENTIFICACIÓN'!A11</f>
        <v>R112</v>
      </c>
      <c r="B9" s="194" t="str">
        <f>+'2 CONTEXTO E IDENTIFICACIÓN'!J11</f>
        <v>Posibilidad de afectación reputacional por pérdida de la memoria documental a causa de inadecuado manejo de archivos de gestión</v>
      </c>
      <c r="C9" s="195">
        <v>60</v>
      </c>
      <c r="D9" s="168" t="str">
        <f t="shared" ref="D9:D27" si="0">+IF(C9="","",IF(C9&lt;=$S$9,$Q$9,IF(C9&lt;=$S$10,$Q$10,IF(C9&lt;=$S$11,$Q$11,IF(C9&lt;=$S$12,$Q$12,IF(C9&gt;=$R$13,$Q$13,""))))))</f>
        <v>La actividad que conlleva el riesgo se ejecuta de 24 a 500 veces por año</v>
      </c>
      <c r="E9" s="169">
        <f t="shared" ref="E9:E27" si="1">+IF(D9="","",IF(D9=$Q$9,$T$9,IF(D9=$Q$10,$T$10,IF(D9=$Q$11,$T$11,IF(D9=$Q$12,$T$12,IF(D9=$Q$13,$T$13))))))</f>
        <v>0.6</v>
      </c>
      <c r="F9" s="25" t="str">
        <f t="shared" ref="F9:F27" si="2">+IF(D9="","",IF(D9=$Q$9,$P$9,IF(D9=$Q$10,$P$10,IF(D9=$Q$11,$P$11,IF(D9=$Q$12,$P$12,IF(D9=$Q$13,$P$13))))))</f>
        <v>Media</v>
      </c>
      <c r="G9" s="179" t="s">
        <v>291</v>
      </c>
      <c r="H9" s="171" t="str">
        <f t="shared" ref="H9:H27" si="3">+IF(G9="","",IF(G9="N/A","",IF(OR(G9=$X$9,G9=$Y$9),$W$9,IF(OR(G9=$X$10,G9=$Y$10),$W$10,IF(OR(G9=$X$11,G9=$Y$11),$W$11,IF(OR(G9=$X$12,G9=$Y$12),$W$12,IF(OR(G9=$X$13,G9=$Y$13),$W$13)))))))</f>
        <v/>
      </c>
      <c r="I9" s="177" t="str">
        <f t="shared" ref="I9:I27" si="4">+IF(G9="","",IF(G9="N/A","",IF(OR(G9=$X$9,G9=$Y$9),$V$9,IF(OR(G9=$X$10,G9=$Y$10),$V$10,IF(OR(G9=$X$11,G9=$Y$11),$V$11,IF(OR(G9=$X$12,G9=$Y$12),$V$12,IF(OR(G9=$X$13,G9=$Y$13),$V$13)))))))</f>
        <v/>
      </c>
      <c r="J9" s="179" t="s">
        <v>290</v>
      </c>
      <c r="K9" s="171">
        <f t="shared" ref="K9:K27" si="5">+IF(J9="","",IF(J9="N/A","",IF(OR(J9=$X$9,J9=$Y$9),$W$9,IF(OR(J9=$X$10,J9=$Y$10),$W$10,IF(OR(J9=$X$11,J9=$Y$11),$W$11,IF(OR(J9=$X$12,J9=$Y$12),$W$12,IF(OR(J9=$X$13,J9=$Y$13),$W$13)))))))</f>
        <v>1</v>
      </c>
      <c r="L9" s="177" t="str">
        <f t="shared" ref="L9:L27" si="6">+IF(J9="","",IF(J9="N/A","",IF(OR(J9=$X$9,J9=$Y$9),$V$9,IF(OR(J9=$X$10,J9=$Y$10),$V$10,IF(OR(J9=$X$11,J9=$Y$11),$V$11,IF(OR(J9=$X$12,J9=$Y$12),$V$12,IF(OR(J9=$X$13,J9=$Y$13),$V$13)))))))</f>
        <v>Catastrófico</v>
      </c>
      <c r="M9" s="202">
        <f>+IF(H9="",K9,IF(K9="",H9,IF(H9&gt;K9,H9,K9)))</f>
        <v>1</v>
      </c>
      <c r="N9" s="203" t="str">
        <f t="shared" ref="N9:N27" si="7">+IF(M9="","",IF(M9=$W$9,$V$9,IF(M9=$W$10,$V$10,IF(M9=$W$11,$V$11,IF(M9=$W$12,$V$12,IF(M9=$W$13,$V$13))))))</f>
        <v>Catastrófico</v>
      </c>
      <c r="P9" s="304" t="s">
        <v>268</v>
      </c>
      <c r="Q9" s="26" t="s">
        <v>269</v>
      </c>
      <c r="R9" s="165">
        <v>0</v>
      </c>
      <c r="S9" s="165">
        <v>2</v>
      </c>
      <c r="T9" s="27">
        <v>0.2</v>
      </c>
      <c r="V9" s="304" t="s">
        <v>270</v>
      </c>
      <c r="W9" s="28">
        <v>0.2</v>
      </c>
      <c r="X9" s="26" t="s">
        <v>271</v>
      </c>
      <c r="Y9" s="29" t="s">
        <v>267</v>
      </c>
    </row>
    <row r="10" spans="1:25" ht="93" customHeight="1" x14ac:dyDescent="0.25">
      <c r="A10" s="24" t="str">
        <f>'2 CONTEXTO E IDENTIFICACIÓN'!A12</f>
        <v>R113</v>
      </c>
      <c r="B10" s="194" t="str">
        <f>+'2 CONTEXTO E IDENTIFICACIÓN'!J12</f>
        <v xml:space="preserve">Posibilidad de afectación económica y reputacional por deterioro y pérdida de la información a causa de insuficiente infraestructura física y tecnológica para una adecuada gestión documental </v>
      </c>
      <c r="C10" s="195">
        <v>360</v>
      </c>
      <c r="D10" s="168" t="str">
        <f t="shared" si="0"/>
        <v>La actividad que conlleva el riesgo se ejecuta de 24 a 500 veces por año</v>
      </c>
      <c r="E10" s="169">
        <f t="shared" si="1"/>
        <v>0.6</v>
      </c>
      <c r="F10" s="25" t="str">
        <f t="shared" si="2"/>
        <v>Media</v>
      </c>
      <c r="G10" s="179" t="s">
        <v>266</v>
      </c>
      <c r="H10" s="171">
        <f t="shared" si="3"/>
        <v>0.4</v>
      </c>
      <c r="I10" s="177" t="str">
        <f t="shared" si="4"/>
        <v>Menor</v>
      </c>
      <c r="J10" s="179" t="s">
        <v>275</v>
      </c>
      <c r="K10" s="171">
        <f t="shared" si="5"/>
        <v>0.4</v>
      </c>
      <c r="L10" s="177" t="str">
        <f t="shared" si="6"/>
        <v>Menor</v>
      </c>
      <c r="M10" s="202">
        <f t="shared" ref="M10:M27" si="8">+IF(H10="",K10,IF(K10="",H10,IF(H10&gt;K10,H10,K10)))</f>
        <v>0.4</v>
      </c>
      <c r="N10" s="203" t="str">
        <f t="shared" si="7"/>
        <v>Menor</v>
      </c>
      <c r="P10" s="305" t="s">
        <v>272</v>
      </c>
      <c r="Q10" s="30" t="s">
        <v>273</v>
      </c>
      <c r="R10" s="165">
        <v>3</v>
      </c>
      <c r="S10" s="165">
        <v>24</v>
      </c>
      <c r="T10" s="27">
        <v>0.4</v>
      </c>
      <c r="V10" s="305" t="s">
        <v>274</v>
      </c>
      <c r="W10" s="28">
        <v>0.4</v>
      </c>
      <c r="X10" s="30" t="s">
        <v>266</v>
      </c>
      <c r="Y10" s="31" t="s">
        <v>275</v>
      </c>
    </row>
    <row r="11" spans="1:25" ht="102" customHeight="1" x14ac:dyDescent="0.25">
      <c r="A11" s="366" t="str">
        <f>'2 CONTEXTO E IDENTIFICACIÓN'!A13</f>
        <v>R114</v>
      </c>
      <c r="B11" s="194" t="str">
        <f>+'2 CONTEXTO E IDENTIFICACIÓN'!J13</f>
        <v>Posibilidad de afectación económica y reputacional por reprocesos, demandas, procesos penales, fiscales, judiciales o disciplinarios y posibles incumplimiento contractuales a causa de pérdidad de la Información</v>
      </c>
      <c r="C11" s="195">
        <v>360</v>
      </c>
      <c r="D11" s="168" t="str">
        <f t="shared" si="0"/>
        <v>La actividad que conlleva el riesgo se ejecuta de 24 a 500 veces por año</v>
      </c>
      <c r="E11" s="169">
        <f t="shared" si="1"/>
        <v>0.6</v>
      </c>
      <c r="F11" s="25" t="str">
        <f t="shared" si="2"/>
        <v>Media</v>
      </c>
      <c r="G11" s="179" t="s">
        <v>266</v>
      </c>
      <c r="H11" s="171">
        <f t="shared" si="3"/>
        <v>0.4</v>
      </c>
      <c r="I11" s="177" t="str">
        <f t="shared" si="4"/>
        <v>Menor</v>
      </c>
      <c r="J11" s="179" t="s">
        <v>275</v>
      </c>
      <c r="K11" s="171">
        <f t="shared" si="5"/>
        <v>0.4</v>
      </c>
      <c r="L11" s="177" t="str">
        <f t="shared" si="6"/>
        <v>Menor</v>
      </c>
      <c r="M11" s="202">
        <f t="shared" si="8"/>
        <v>0.4</v>
      </c>
      <c r="N11" s="203" t="str">
        <f t="shared" si="7"/>
        <v>Menor</v>
      </c>
      <c r="P11" s="306" t="s">
        <v>276</v>
      </c>
      <c r="Q11" s="30" t="s">
        <v>277</v>
      </c>
      <c r="R11" s="165">
        <v>25</v>
      </c>
      <c r="S11" s="165">
        <v>500</v>
      </c>
      <c r="T11" s="27">
        <v>0.6</v>
      </c>
      <c r="V11" s="306" t="s">
        <v>278</v>
      </c>
      <c r="W11" s="28">
        <v>0.6</v>
      </c>
      <c r="X11" s="30" t="s">
        <v>279</v>
      </c>
      <c r="Y11" s="31" t="s">
        <v>280</v>
      </c>
    </row>
    <row r="12" spans="1:25" ht="93" customHeight="1" x14ac:dyDescent="0.25">
      <c r="A12" s="366" t="str">
        <f>'2 CONTEXTO E IDENTIFICACIÓN'!A14</f>
        <v>R115</v>
      </c>
      <c r="B12" s="194" t="str">
        <f>+'2 CONTEXTO E IDENTIFICACIÓN'!J14</f>
        <v>Posibilidad de afectación económica y reputacional por sanciones, reprocesos, demandas, procesos disciplinarios, fiscales o penales  a causa de inoportuna  respuesta a derechos de petición</v>
      </c>
      <c r="C12" s="195">
        <v>2200</v>
      </c>
      <c r="D12" s="168" t="str">
        <f t="shared" si="0"/>
        <v>La actividad que conlleva el riesgo se ejecuta mínimo 500 veces al año y máximo 5.000 veces por año</v>
      </c>
      <c r="E12" s="169">
        <f t="shared" si="1"/>
        <v>0.8</v>
      </c>
      <c r="F12" s="25" t="str">
        <f t="shared" si="2"/>
        <v>Alta</v>
      </c>
      <c r="G12" s="179" t="s">
        <v>279</v>
      </c>
      <c r="H12" s="171">
        <f t="shared" si="3"/>
        <v>0.6</v>
      </c>
      <c r="I12" s="177" t="str">
        <f t="shared" si="4"/>
        <v>Moderado</v>
      </c>
      <c r="J12" s="179" t="s">
        <v>280</v>
      </c>
      <c r="K12" s="171">
        <f t="shared" si="5"/>
        <v>0.6</v>
      </c>
      <c r="L12" s="177" t="str">
        <f t="shared" si="6"/>
        <v>Moderado</v>
      </c>
      <c r="M12" s="202">
        <f t="shared" si="8"/>
        <v>0.6</v>
      </c>
      <c r="N12" s="203" t="str">
        <f t="shared" si="7"/>
        <v>Moderado</v>
      </c>
      <c r="P12" s="32" t="s">
        <v>281</v>
      </c>
      <c r="Q12" s="30" t="s">
        <v>282</v>
      </c>
      <c r="R12" s="165">
        <v>5001</v>
      </c>
      <c r="S12" s="165">
        <v>5000</v>
      </c>
      <c r="T12" s="27">
        <v>0.8</v>
      </c>
      <c r="V12" s="32" t="s">
        <v>283</v>
      </c>
      <c r="W12" s="28">
        <v>0.8</v>
      </c>
      <c r="X12" s="30" t="s">
        <v>284</v>
      </c>
      <c r="Y12" s="31" t="s">
        <v>285</v>
      </c>
    </row>
    <row r="13" spans="1:25" ht="93" customHeight="1" x14ac:dyDescent="0.25">
      <c r="A13" s="24" t="str">
        <f>'2 CONTEXTO E IDENTIFICACIÓN'!A15</f>
        <v>R116</v>
      </c>
      <c r="B13" s="194" t="str">
        <f>+'2 CONTEXTO E IDENTIFICACIÓN'!J15</f>
        <v>Posibilidad de afectación económica y reputacional por condenas, pagos de sentencias, acción de repetición y procesos disciplinarios fiscales o penales a causa de inadecuada defensa Institucional</v>
      </c>
      <c r="C13" s="195">
        <v>52</v>
      </c>
      <c r="D13" s="168" t="str">
        <f t="shared" si="0"/>
        <v>La actividad que conlleva el riesgo se ejecuta de 24 a 500 veces por año</v>
      </c>
      <c r="E13" s="169">
        <f t="shared" si="1"/>
        <v>0.6</v>
      </c>
      <c r="F13" s="25" t="str">
        <f t="shared" si="2"/>
        <v>Media</v>
      </c>
      <c r="G13" s="179" t="s">
        <v>289</v>
      </c>
      <c r="H13" s="171">
        <f t="shared" si="3"/>
        <v>1</v>
      </c>
      <c r="I13" s="177" t="str">
        <f t="shared" si="4"/>
        <v>Catastrófico</v>
      </c>
      <c r="J13" s="179" t="s">
        <v>285</v>
      </c>
      <c r="K13" s="171">
        <f t="shared" si="5"/>
        <v>0.8</v>
      </c>
      <c r="L13" s="177" t="str">
        <f t="shared" si="6"/>
        <v>Mayor</v>
      </c>
      <c r="M13" s="202">
        <f t="shared" si="8"/>
        <v>1</v>
      </c>
      <c r="N13" s="203" t="str">
        <f t="shared" si="7"/>
        <v>Catastrófico</v>
      </c>
      <c r="P13" s="307" t="s">
        <v>286</v>
      </c>
      <c r="Q13" s="30" t="s">
        <v>287</v>
      </c>
      <c r="R13" s="165">
        <v>5001</v>
      </c>
      <c r="S13" s="165"/>
      <c r="T13" s="27">
        <v>1</v>
      </c>
      <c r="V13" s="307" t="s">
        <v>288</v>
      </c>
      <c r="W13" s="28">
        <v>1</v>
      </c>
      <c r="X13" s="30" t="s">
        <v>289</v>
      </c>
      <c r="Y13" s="31" t="s">
        <v>290</v>
      </c>
    </row>
    <row r="14" spans="1:25" ht="114.75" customHeight="1" thickBot="1" x14ac:dyDescent="0.3">
      <c r="A14" s="24" t="str">
        <f>'2 CONTEXTO E IDENTIFICACIÓN'!A16</f>
        <v>R117</v>
      </c>
      <c r="B14" s="194" t="str">
        <f>+'2 CONTEXTO E IDENTIFICACIÓN'!J16</f>
        <v>Posibilidad de afectación económica y reputacional pordecisiones erradas, procesos penales, fiscales, judiciales o disciplinarios a causa de emitir conceptos equivocados</v>
      </c>
      <c r="C14" s="195">
        <v>30</v>
      </c>
      <c r="D14" s="168" t="str">
        <f t="shared" si="0"/>
        <v>La actividad que conlleva el riesgo se ejecuta de 24 a 500 veces por año</v>
      </c>
      <c r="E14" s="169">
        <f t="shared" si="1"/>
        <v>0.6</v>
      </c>
      <c r="F14" s="25" t="str">
        <f t="shared" si="2"/>
        <v>Media</v>
      </c>
      <c r="G14" s="179" t="s">
        <v>279</v>
      </c>
      <c r="H14" s="171">
        <f t="shared" si="3"/>
        <v>0.6</v>
      </c>
      <c r="I14" s="177" t="str">
        <f t="shared" si="4"/>
        <v>Moderado</v>
      </c>
      <c r="J14" s="179" t="s">
        <v>280</v>
      </c>
      <c r="K14" s="171">
        <f t="shared" si="5"/>
        <v>0.6</v>
      </c>
      <c r="L14" s="177" t="str">
        <f t="shared" si="6"/>
        <v>Moderado</v>
      </c>
      <c r="M14" s="202">
        <f t="shared" si="8"/>
        <v>0.6</v>
      </c>
      <c r="N14" s="203" t="str">
        <f t="shared" si="7"/>
        <v>Moderado</v>
      </c>
      <c r="P14" s="33"/>
      <c r="Q14" s="34"/>
      <c r="R14" s="166"/>
      <c r="S14" s="166"/>
      <c r="T14" s="35"/>
      <c r="V14" s="33"/>
      <c r="W14" s="34"/>
      <c r="X14" s="34" t="s">
        <v>291</v>
      </c>
      <c r="Y14" s="35" t="s">
        <v>291</v>
      </c>
    </row>
    <row r="15" spans="1:25" ht="93" customHeight="1" x14ac:dyDescent="0.25">
      <c r="A15" s="366" t="str">
        <f>'2 CONTEXTO E IDENTIFICACIÓN'!A17</f>
        <v>R118</v>
      </c>
      <c r="B15" s="194" t="str">
        <f>+'2 CONTEXTO E IDENTIFICACIÓN'!J17</f>
        <v>Posibilidad de afectación económica y reputacional por pérdida de la eficiencia en el proceso a causa de inobservancia Normativa (Desactualización Normativa)</v>
      </c>
      <c r="C15" s="195">
        <v>52</v>
      </c>
      <c r="D15" s="168" t="str">
        <f t="shared" si="0"/>
        <v>La actividad que conlleva el riesgo se ejecuta de 24 a 500 veces por año</v>
      </c>
      <c r="E15" s="169">
        <f t="shared" si="1"/>
        <v>0.6</v>
      </c>
      <c r="F15" s="25" t="str">
        <f t="shared" si="2"/>
        <v>Media</v>
      </c>
      <c r="G15" s="179" t="s">
        <v>279</v>
      </c>
      <c r="H15" s="171">
        <f t="shared" si="3"/>
        <v>0.6</v>
      </c>
      <c r="I15" s="177" t="str">
        <f t="shared" si="4"/>
        <v>Moderado</v>
      </c>
      <c r="J15" s="179" t="s">
        <v>285</v>
      </c>
      <c r="K15" s="171">
        <f t="shared" si="5"/>
        <v>0.8</v>
      </c>
      <c r="L15" s="177" t="str">
        <f t="shared" si="6"/>
        <v>Mayor</v>
      </c>
      <c r="M15" s="202">
        <f t="shared" si="8"/>
        <v>0.8</v>
      </c>
      <c r="N15" s="203" t="str">
        <f t="shared" si="7"/>
        <v>Mayor</v>
      </c>
    </row>
    <row r="16" spans="1:25" ht="93" customHeight="1" x14ac:dyDescent="0.25">
      <c r="A16" s="24" t="str">
        <f>'2 CONTEXTO E IDENTIFICACIÓN'!A18</f>
        <v>R119</v>
      </c>
      <c r="B16" s="194" t="str">
        <f>+'2 CONTEXTO E IDENTIFICACIÓN'!J18</f>
        <v>Posibilidad de pérdida económica y reputacional por demandas, reprocesos, incremento en costos, pérdida de imagen y credibilidad institucional a causa de fraude electoral</v>
      </c>
      <c r="C16" s="195">
        <v>3</v>
      </c>
      <c r="D16" s="168" t="str">
        <f t="shared" si="0"/>
        <v>La actividad que conlleva el riesgo se ejecuta de 3 a 24 veces por año</v>
      </c>
      <c r="E16" s="169">
        <f t="shared" si="1"/>
        <v>0.4</v>
      </c>
      <c r="F16" s="25" t="str">
        <f t="shared" si="2"/>
        <v>Baja</v>
      </c>
      <c r="G16" s="179" t="s">
        <v>284</v>
      </c>
      <c r="H16" s="171">
        <f t="shared" si="3"/>
        <v>0.8</v>
      </c>
      <c r="I16" s="177" t="str">
        <f t="shared" si="4"/>
        <v>Mayor</v>
      </c>
      <c r="J16" s="179" t="s">
        <v>285</v>
      </c>
      <c r="K16" s="171">
        <f t="shared" si="5"/>
        <v>0.8</v>
      </c>
      <c r="L16" s="177" t="str">
        <f t="shared" si="6"/>
        <v>Mayor</v>
      </c>
      <c r="M16" s="202">
        <f t="shared" si="8"/>
        <v>0.8</v>
      </c>
      <c r="N16" s="203" t="str">
        <f t="shared" si="7"/>
        <v>Mayor</v>
      </c>
    </row>
    <row r="17" spans="1:14" ht="120.75" customHeight="1" x14ac:dyDescent="0.25">
      <c r="A17" s="24" t="str">
        <f>'2 CONTEXTO E IDENTIFICACIÓN'!A19</f>
        <v>R120</v>
      </c>
      <c r="B17" s="194" t="str">
        <f>+'2 CONTEXTO E IDENTIFICACIÓN'!J19</f>
        <v>Posibilidad de pérdida económica y reputacional por extralimitación de funciones, posibles incumplimientos contractuales, procesos de acoso laboral, ineficiencia administrativa y procesos penales, fiscales, judiciales o disciplinarios a causa de trafico de influencias</v>
      </c>
      <c r="C17" s="195">
        <v>300</v>
      </c>
      <c r="D17" s="168" t="str">
        <f t="shared" si="0"/>
        <v>La actividad que conlleva el riesgo se ejecuta de 24 a 500 veces por año</v>
      </c>
      <c r="E17" s="169">
        <f t="shared" si="1"/>
        <v>0.6</v>
      </c>
      <c r="F17" s="25" t="str">
        <f t="shared" si="2"/>
        <v>Media</v>
      </c>
      <c r="G17" s="179" t="s">
        <v>284</v>
      </c>
      <c r="H17" s="171">
        <f t="shared" si="3"/>
        <v>0.8</v>
      </c>
      <c r="I17" s="177" t="str">
        <f t="shared" si="4"/>
        <v>Mayor</v>
      </c>
      <c r="J17" s="179" t="s">
        <v>285</v>
      </c>
      <c r="K17" s="171">
        <f t="shared" si="5"/>
        <v>0.8</v>
      </c>
      <c r="L17" s="177" t="str">
        <f t="shared" si="6"/>
        <v>Mayor</v>
      </c>
      <c r="M17" s="202">
        <f t="shared" si="8"/>
        <v>0.8</v>
      </c>
      <c r="N17" s="203" t="str">
        <f t="shared" si="7"/>
        <v>Mayor</v>
      </c>
    </row>
    <row r="18" spans="1:14" ht="115.5" customHeight="1" x14ac:dyDescent="0.25">
      <c r="A18" s="366" t="str">
        <f>'2 CONTEXTO E IDENTIFICACIÓN'!A20</f>
        <v>R121</v>
      </c>
      <c r="B18" s="194" t="str">
        <f>+'2 CONTEXTO E IDENTIFICACIÓN'!J20</f>
        <v>Posibilidad de afectación económica y reputacional por incumplimiento de la normativa de protección de datos personales (habeas data) a causa de debido a la filtración o acceso no autorizado a la información, originado por debilidades en los controles de seguridad de la información</v>
      </c>
      <c r="C18" s="195">
        <v>20000</v>
      </c>
      <c r="D18" s="168" t="str">
        <f t="shared" si="0"/>
        <v>La actividad que conlleva el riesgo se ejecuta más de 5.000 veces por año</v>
      </c>
      <c r="E18" s="169">
        <f t="shared" si="1"/>
        <v>1</v>
      </c>
      <c r="F18" s="25" t="str">
        <f t="shared" si="2"/>
        <v>Muy Alta</v>
      </c>
      <c r="G18" s="179" t="s">
        <v>284</v>
      </c>
      <c r="H18" s="171">
        <f t="shared" si="3"/>
        <v>0.8</v>
      </c>
      <c r="I18" s="177" t="str">
        <f t="shared" si="4"/>
        <v>Mayor</v>
      </c>
      <c r="J18" s="179" t="s">
        <v>285</v>
      </c>
      <c r="K18" s="171">
        <f t="shared" si="5"/>
        <v>0.8</v>
      </c>
      <c r="L18" s="177" t="str">
        <f t="shared" si="6"/>
        <v>Mayor</v>
      </c>
      <c r="M18" s="202">
        <f t="shared" si="8"/>
        <v>0.8</v>
      </c>
      <c r="N18" s="203" t="str">
        <f t="shared" si="7"/>
        <v>Mayor</v>
      </c>
    </row>
    <row r="19" spans="1:14" ht="93" customHeight="1" x14ac:dyDescent="0.25">
      <c r="A19" s="24" t="str">
        <f>'2 CONTEXTO E IDENTIFICACIÓN'!A21</f>
        <v>R122</v>
      </c>
      <c r="B19" s="194" t="str">
        <f>+'2 CONTEXTO E IDENTIFICACIÓN'!J21</f>
        <v>Posibilidad de afectación reputacional por incumplimiento de los terminos procesales a causa de exceso de carga laboral, insuficiente recurso humano o radicación inoportuna en relación a la ocurrencia de los hechos</v>
      </c>
      <c r="C19" s="195">
        <v>56</v>
      </c>
      <c r="D19" s="168" t="str">
        <f t="shared" si="0"/>
        <v>La actividad que conlleva el riesgo se ejecuta de 24 a 500 veces por año</v>
      </c>
      <c r="E19" s="169">
        <f t="shared" si="1"/>
        <v>0.6</v>
      </c>
      <c r="F19" s="25" t="str">
        <f t="shared" si="2"/>
        <v>Media</v>
      </c>
      <c r="G19" s="179" t="s">
        <v>279</v>
      </c>
      <c r="H19" s="171">
        <f t="shared" si="3"/>
        <v>0.6</v>
      </c>
      <c r="I19" s="177" t="str">
        <f t="shared" si="4"/>
        <v>Moderado</v>
      </c>
      <c r="J19" s="179" t="s">
        <v>280</v>
      </c>
      <c r="K19" s="171">
        <f t="shared" si="5"/>
        <v>0.6</v>
      </c>
      <c r="L19" s="177" t="str">
        <f t="shared" si="6"/>
        <v>Moderado</v>
      </c>
      <c r="M19" s="202">
        <f t="shared" si="8"/>
        <v>0.6</v>
      </c>
      <c r="N19" s="203" t="str">
        <f t="shared" si="7"/>
        <v>Moderado</v>
      </c>
    </row>
    <row r="20" spans="1:14" ht="93" customHeight="1" x14ac:dyDescent="0.25">
      <c r="A20" s="24" t="str">
        <f>'2 CONTEXTO E IDENTIFICACIÓN'!A22</f>
        <v>R123</v>
      </c>
      <c r="B20" s="194" t="str">
        <f>+'2 CONTEXTO E IDENTIFICACIÓN'!J22</f>
        <v xml:space="preserve"> por a causa de </v>
      </c>
      <c r="C20" s="195"/>
      <c r="D20" s="168" t="str">
        <f t="shared" si="0"/>
        <v/>
      </c>
      <c r="E20" s="169" t="str">
        <f t="shared" si="1"/>
        <v/>
      </c>
      <c r="F20" s="25" t="str">
        <f t="shared" si="2"/>
        <v/>
      </c>
      <c r="G20" s="179"/>
      <c r="H20" s="171" t="str">
        <f t="shared" si="3"/>
        <v/>
      </c>
      <c r="I20" s="177" t="str">
        <f t="shared" si="4"/>
        <v/>
      </c>
      <c r="J20" s="179"/>
      <c r="K20" s="171" t="str">
        <f t="shared" si="5"/>
        <v/>
      </c>
      <c r="L20" s="177" t="str">
        <f t="shared" si="6"/>
        <v/>
      </c>
      <c r="M20" s="202" t="str">
        <f t="shared" si="8"/>
        <v/>
      </c>
      <c r="N20" s="203" t="str">
        <f t="shared" si="7"/>
        <v/>
      </c>
    </row>
    <row r="21" spans="1:14" ht="93" customHeight="1" x14ac:dyDescent="0.25">
      <c r="A21" s="24" t="str">
        <f>'2 CONTEXTO E IDENTIFICACIÓN'!A23</f>
        <v>R124</v>
      </c>
      <c r="B21" s="194" t="str">
        <f>+'2 CONTEXTO E IDENTIFICACIÓN'!J23</f>
        <v xml:space="preserve"> por a causa de </v>
      </c>
      <c r="C21" s="195"/>
      <c r="D21" s="168" t="str">
        <f t="shared" si="0"/>
        <v/>
      </c>
      <c r="E21" s="169" t="str">
        <f t="shared" si="1"/>
        <v/>
      </c>
      <c r="F21" s="25" t="str">
        <f t="shared" si="2"/>
        <v/>
      </c>
      <c r="G21" s="179"/>
      <c r="H21" s="171" t="str">
        <f t="shared" si="3"/>
        <v/>
      </c>
      <c r="I21" s="177" t="str">
        <f t="shared" si="4"/>
        <v/>
      </c>
      <c r="J21" s="179"/>
      <c r="K21" s="171" t="str">
        <f t="shared" si="5"/>
        <v/>
      </c>
      <c r="L21" s="177" t="str">
        <f t="shared" si="6"/>
        <v/>
      </c>
      <c r="M21" s="202" t="str">
        <f t="shared" si="8"/>
        <v/>
      </c>
      <c r="N21" s="203" t="str">
        <f t="shared" si="7"/>
        <v/>
      </c>
    </row>
    <row r="22" spans="1:14" ht="93" customHeight="1" x14ac:dyDescent="0.25">
      <c r="A22" s="24" t="str">
        <f>'2 CONTEXTO E IDENTIFICACIÓN'!A24</f>
        <v>R125</v>
      </c>
      <c r="B22" s="194" t="str">
        <f>+'2 CONTEXTO E IDENTIFICACIÓN'!J24</f>
        <v xml:space="preserve"> por a causa de </v>
      </c>
      <c r="C22" s="195"/>
      <c r="D22" s="168" t="str">
        <f t="shared" si="0"/>
        <v/>
      </c>
      <c r="E22" s="169" t="str">
        <f t="shared" si="1"/>
        <v/>
      </c>
      <c r="F22" s="25" t="str">
        <f t="shared" si="2"/>
        <v/>
      </c>
      <c r="G22" s="179"/>
      <c r="H22" s="171" t="str">
        <f t="shared" si="3"/>
        <v/>
      </c>
      <c r="I22" s="177" t="str">
        <f t="shared" si="4"/>
        <v/>
      </c>
      <c r="J22" s="179"/>
      <c r="K22" s="171" t="str">
        <f t="shared" si="5"/>
        <v/>
      </c>
      <c r="L22" s="177" t="str">
        <f t="shared" si="6"/>
        <v/>
      </c>
      <c r="M22" s="202" t="str">
        <f t="shared" si="8"/>
        <v/>
      </c>
      <c r="N22" s="203" t="str">
        <f t="shared" si="7"/>
        <v/>
      </c>
    </row>
    <row r="23" spans="1:14" ht="93" customHeight="1" x14ac:dyDescent="0.25">
      <c r="A23" s="24" t="str">
        <f>'2 CONTEXTO E IDENTIFICACIÓN'!A25</f>
        <v>R126</v>
      </c>
      <c r="B23" s="194" t="str">
        <f>+'2 CONTEXTO E IDENTIFICACIÓN'!J25</f>
        <v xml:space="preserve"> por a causa de </v>
      </c>
      <c r="C23" s="195"/>
      <c r="D23" s="168" t="str">
        <f t="shared" si="0"/>
        <v/>
      </c>
      <c r="E23" s="169" t="str">
        <f t="shared" si="1"/>
        <v/>
      </c>
      <c r="F23" s="25" t="str">
        <f t="shared" si="2"/>
        <v/>
      </c>
      <c r="G23" s="179"/>
      <c r="H23" s="171" t="str">
        <f t="shared" si="3"/>
        <v/>
      </c>
      <c r="I23" s="177" t="str">
        <f t="shared" si="4"/>
        <v/>
      </c>
      <c r="J23" s="179"/>
      <c r="K23" s="171" t="str">
        <f t="shared" si="5"/>
        <v/>
      </c>
      <c r="L23" s="177" t="str">
        <f t="shared" si="6"/>
        <v/>
      </c>
      <c r="M23" s="202" t="str">
        <f t="shared" si="8"/>
        <v/>
      </c>
      <c r="N23" s="203" t="str">
        <f t="shared" si="7"/>
        <v/>
      </c>
    </row>
    <row r="24" spans="1:14" ht="93" customHeight="1" x14ac:dyDescent="0.25">
      <c r="A24" s="24" t="str">
        <f>'2 CONTEXTO E IDENTIFICACIÓN'!A26</f>
        <v>R127</v>
      </c>
      <c r="B24" s="194" t="str">
        <f>+'2 CONTEXTO E IDENTIFICACIÓN'!J26</f>
        <v xml:space="preserve"> por a causa de </v>
      </c>
      <c r="C24" s="195"/>
      <c r="D24" s="168" t="str">
        <f t="shared" si="0"/>
        <v/>
      </c>
      <c r="E24" s="169" t="str">
        <f t="shared" si="1"/>
        <v/>
      </c>
      <c r="F24" s="25" t="str">
        <f t="shared" si="2"/>
        <v/>
      </c>
      <c r="G24" s="179"/>
      <c r="H24" s="171" t="str">
        <f t="shared" si="3"/>
        <v/>
      </c>
      <c r="I24" s="177" t="str">
        <f t="shared" si="4"/>
        <v/>
      </c>
      <c r="J24" s="179"/>
      <c r="K24" s="171" t="str">
        <f t="shared" si="5"/>
        <v/>
      </c>
      <c r="L24" s="177" t="str">
        <f t="shared" si="6"/>
        <v/>
      </c>
      <c r="M24" s="202" t="str">
        <f t="shared" si="8"/>
        <v/>
      </c>
      <c r="N24" s="203" t="str">
        <f t="shared" si="7"/>
        <v/>
      </c>
    </row>
    <row r="25" spans="1:14" ht="93" customHeight="1" x14ac:dyDescent="0.25">
      <c r="A25" s="24" t="str">
        <f>'2 CONTEXTO E IDENTIFICACIÓN'!A27</f>
        <v>R128</v>
      </c>
      <c r="B25" s="194" t="str">
        <f>+'2 CONTEXTO E IDENTIFICACIÓN'!J27</f>
        <v xml:space="preserve"> por a causa de </v>
      </c>
      <c r="C25" s="195"/>
      <c r="D25" s="168" t="str">
        <f t="shared" si="0"/>
        <v/>
      </c>
      <c r="E25" s="169" t="str">
        <f t="shared" si="1"/>
        <v/>
      </c>
      <c r="F25" s="25" t="str">
        <f t="shared" si="2"/>
        <v/>
      </c>
      <c r="G25" s="179"/>
      <c r="H25" s="171" t="str">
        <f t="shared" si="3"/>
        <v/>
      </c>
      <c r="I25" s="177" t="str">
        <f t="shared" si="4"/>
        <v/>
      </c>
      <c r="J25" s="179"/>
      <c r="K25" s="171" t="str">
        <f t="shared" si="5"/>
        <v/>
      </c>
      <c r="L25" s="177" t="str">
        <f t="shared" si="6"/>
        <v/>
      </c>
      <c r="M25" s="202" t="str">
        <f t="shared" si="8"/>
        <v/>
      </c>
      <c r="N25" s="203" t="str">
        <f t="shared" si="7"/>
        <v/>
      </c>
    </row>
    <row r="26" spans="1:14" ht="93" customHeight="1" x14ac:dyDescent="0.25">
      <c r="A26" s="24" t="str">
        <f>'2 CONTEXTO E IDENTIFICACIÓN'!A28</f>
        <v>R129</v>
      </c>
      <c r="B26" s="194" t="str">
        <f>+'2 CONTEXTO E IDENTIFICACIÓN'!J28</f>
        <v xml:space="preserve"> por a causa de </v>
      </c>
      <c r="C26" s="195"/>
      <c r="D26" s="168" t="str">
        <f t="shared" si="0"/>
        <v/>
      </c>
      <c r="E26" s="169" t="str">
        <f t="shared" si="1"/>
        <v/>
      </c>
      <c r="F26" s="25" t="str">
        <f t="shared" si="2"/>
        <v/>
      </c>
      <c r="G26" s="179"/>
      <c r="H26" s="171" t="str">
        <f t="shared" si="3"/>
        <v/>
      </c>
      <c r="I26" s="177" t="str">
        <f t="shared" si="4"/>
        <v/>
      </c>
      <c r="J26" s="179"/>
      <c r="K26" s="171" t="str">
        <f t="shared" si="5"/>
        <v/>
      </c>
      <c r="L26" s="177" t="str">
        <f t="shared" si="6"/>
        <v/>
      </c>
      <c r="M26" s="202" t="str">
        <f t="shared" si="8"/>
        <v/>
      </c>
      <c r="N26" s="203" t="str">
        <f t="shared" si="7"/>
        <v/>
      </c>
    </row>
    <row r="27" spans="1:14" ht="93" customHeight="1" thickBot="1" x14ac:dyDescent="0.3">
      <c r="A27" s="36" t="str">
        <f>'2 CONTEXTO E IDENTIFICACIÓN'!A29</f>
        <v>R130</v>
      </c>
      <c r="B27" s="194" t="str">
        <f>+'2 CONTEXTO E IDENTIFICACIÓN'!J29</f>
        <v xml:space="preserve"> por a causa de </v>
      </c>
      <c r="C27" s="196"/>
      <c r="D27" s="181" t="str">
        <f t="shared" si="0"/>
        <v/>
      </c>
      <c r="E27" s="170" t="str">
        <f t="shared" si="1"/>
        <v/>
      </c>
      <c r="F27" s="37" t="str">
        <f t="shared" si="2"/>
        <v/>
      </c>
      <c r="G27" s="180"/>
      <c r="H27" s="175" t="str">
        <f t="shared" si="3"/>
        <v/>
      </c>
      <c r="I27" s="178" t="str">
        <f t="shared" si="4"/>
        <v/>
      </c>
      <c r="J27" s="180"/>
      <c r="K27" s="175" t="str">
        <f t="shared" si="5"/>
        <v/>
      </c>
      <c r="L27" s="178" t="str">
        <f t="shared" si="6"/>
        <v/>
      </c>
      <c r="M27" s="204" t="str">
        <f t="shared" si="8"/>
        <v/>
      </c>
      <c r="N27" s="205" t="str">
        <f t="shared" si="7"/>
        <v/>
      </c>
    </row>
    <row r="28" spans="1:14" ht="93" customHeight="1" x14ac:dyDescent="0.25"/>
  </sheetData>
  <sheetProtection formatCells="0" formatColumns="0" formatRows="0" sort="0" autoFilter="0" pivotTables="0"/>
  <autoFilter ref="A8:N8"/>
  <dataConsolidate/>
  <mergeCells count="12">
    <mergeCell ref="V7:Y7"/>
    <mergeCell ref="P7:T7"/>
    <mergeCell ref="A1:A2"/>
    <mergeCell ref="B1:B2"/>
    <mergeCell ref="B5:D5"/>
    <mergeCell ref="C7:F7"/>
    <mergeCell ref="G7:I7"/>
    <mergeCell ref="J7:L7"/>
    <mergeCell ref="M7:N7"/>
    <mergeCell ref="G6:N6"/>
    <mergeCell ref="C4:D4"/>
    <mergeCell ref="C1:D1"/>
  </mergeCells>
  <conditionalFormatting sqref="E9:E27 G9:G27">
    <cfRule type="cellIs" dxfId="84" priority="1" operator="equal">
      <formula>$T$9</formula>
    </cfRule>
    <cfRule type="cellIs" dxfId="83" priority="2" operator="equal">
      <formula>$T$10</formula>
    </cfRule>
    <cfRule type="cellIs" dxfId="82" priority="3" operator="equal">
      <formula>$T$11</formula>
    </cfRule>
    <cfRule type="cellIs" dxfId="81" priority="4" operator="equal">
      <formula>$T$12</formula>
    </cfRule>
    <cfRule type="cellIs" dxfId="80" priority="5" operator="equal">
      <formula>$T$13</formula>
    </cfRule>
  </conditionalFormatting>
  <conditionalFormatting sqref="F9:F27">
    <cfRule type="cellIs" dxfId="79" priority="159" operator="equal">
      <formula>$P$9</formula>
    </cfRule>
    <cfRule type="cellIs" dxfId="78" priority="160" operator="equal">
      <formula>$P$10</formula>
    </cfRule>
    <cfRule type="cellIs" dxfId="77" priority="161" operator="equal">
      <formula>$P$11</formula>
    </cfRule>
    <cfRule type="cellIs" dxfId="76" priority="162" operator="equal">
      <formula>$P$12</formula>
    </cfRule>
    <cfRule type="cellIs" dxfId="75" priority="163" operator="equal">
      <formula>$P$13</formula>
    </cfRule>
  </conditionalFormatting>
  <conditionalFormatting sqref="H9:H27 K9:K27 M9:M27">
    <cfRule type="cellIs" dxfId="74" priority="76" operator="equal">
      <formula>$W$9</formula>
    </cfRule>
    <cfRule type="cellIs" dxfId="73" priority="77" operator="equal">
      <formula>$W$10</formula>
    </cfRule>
    <cfRule type="cellIs" dxfId="72" priority="78" operator="equal">
      <formula>$W$11</formula>
    </cfRule>
    <cfRule type="cellIs" dxfId="71" priority="79" operator="equal">
      <formula>$W$12</formula>
    </cfRule>
    <cfRule type="cellIs" dxfId="70" priority="80" operator="equal">
      <formula>$W$13</formula>
    </cfRule>
  </conditionalFormatting>
  <conditionalFormatting sqref="I9:J27 L9:L27 N9:N27">
    <cfRule type="cellIs" dxfId="69" priority="81" operator="equal">
      <formula>$V$9</formula>
    </cfRule>
    <cfRule type="cellIs" dxfId="68" priority="82" operator="equal">
      <formula>$V$10</formula>
    </cfRule>
    <cfRule type="cellIs" dxfId="67" priority="83" operator="equal">
      <formula>$V$11</formula>
    </cfRule>
    <cfRule type="cellIs" dxfId="66" priority="84" operator="equal">
      <formula>$V$12</formula>
    </cfRule>
    <cfRule type="cellIs" dxfId="65" priority="85" operator="equal">
      <formula>$V$13</formula>
    </cfRule>
  </conditionalFormatting>
  <dataValidations count="5">
    <dataValidation allowBlank="1" showInputMessage="1" showErrorMessage="1" prompt="La probabilidad se encuentra determinada por una escala de 1 a 3, siendo 1 la menor probabilidad de ocurrencia del riesgo y 3 la mayor probabilidad de  ocurrencia." sqref="IO8"/>
    <dataValidation allowBlank="1" showInputMessage="1" showErrorMessage="1" prompt="Es la materialización del riesgo y las consecuencias de su aparición. Su escala es: 5 bajo impacto, 10 medio, 20 alto impacto._x000a_" sqref="IP8:JA8"/>
    <dataValidation type="list" allowBlank="1" showInputMessage="1" showErrorMessage="1" sqref="IU12:JA12 IP9:JA11">
      <formula1>#REF!</formula1>
    </dataValidation>
    <dataValidation type="list" allowBlank="1" showInputMessage="1" showErrorMessage="1" sqref="G9:G27">
      <formula1>Afectación_Económica</formula1>
    </dataValidation>
    <dataValidation type="list" allowBlank="1" showInputMessage="1" showErrorMessage="1" sqref="J9:J27">
      <formula1>Reputacional</formula1>
    </dataValidation>
  </dataValidations>
  <printOptions horizontalCentered="1" verticalCentered="1"/>
  <pageMargins left="0.31496062992125984" right="0.27559055118110237" top="0.23622047244094491" bottom="0.15748031496062992" header="0" footer="0"/>
  <pageSetup scale="35" orientation="landscape" r:id="rId1"/>
  <headerFooter alignWithMargins="0"/>
  <colBreaks count="1" manualBreakCount="1">
    <brk id="14"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F35"/>
  <sheetViews>
    <sheetView showGridLines="0" topLeftCell="A7" zoomScaleNormal="70" workbookViewId="0">
      <pane ySplit="2" topLeftCell="A9" activePane="bottomLeft" state="frozen"/>
      <selection activeCell="A7" sqref="A7"/>
      <selection pane="bottomLeft" activeCell="B10" sqref="B10"/>
    </sheetView>
  </sheetViews>
  <sheetFormatPr baseColWidth="10" defaultColWidth="0" defaultRowHeight="12.75" x14ac:dyDescent="0.25"/>
  <cols>
    <col min="1" max="1" width="12.85546875" style="68" customWidth="1"/>
    <col min="2" max="2" width="29.42578125" style="73" customWidth="1"/>
    <col min="3" max="3" width="16.42578125" style="68" customWidth="1"/>
    <col min="4" max="4" width="12.42578125" style="73" customWidth="1"/>
    <col min="5" max="5" width="25" style="73" customWidth="1"/>
    <col min="6" max="6" width="3.85546875" style="73" customWidth="1"/>
    <col min="7" max="7" width="7.42578125" style="73" customWidth="1"/>
    <col min="8" max="8" width="14" style="73" customWidth="1"/>
    <col min="9" max="9" width="13.85546875" style="73" customWidth="1"/>
    <col min="10" max="13" width="12.42578125" style="73" customWidth="1"/>
    <col min="14" max="14" width="3.85546875" style="73" customWidth="1"/>
    <col min="15" max="15" width="4.85546875" style="68" customWidth="1"/>
    <col min="16" max="16" width="6.42578125" style="68" customWidth="1"/>
    <col min="17" max="17" width="11" style="68" bestFit="1" customWidth="1"/>
    <col min="18" max="22" width="12" style="68" customWidth="1"/>
    <col min="23" max="23" width="11.42578125" style="68" customWidth="1"/>
    <col min="24" max="27" width="11.42578125" style="68" hidden="1" customWidth="1"/>
    <col min="28" max="28" width="5.42578125" style="68" hidden="1" customWidth="1"/>
    <col min="29" max="29" width="26.85546875" style="68" hidden="1" customWidth="1"/>
    <col min="30" max="34" width="22.85546875" style="73" hidden="1" customWidth="1"/>
    <col min="35" max="35" width="23.42578125" style="68" hidden="1" customWidth="1"/>
    <col min="36" max="263" width="11.42578125" style="68" hidden="1" customWidth="1"/>
    <col min="264" max="264" width="12.42578125" style="68" hidden="1" customWidth="1"/>
    <col min="265" max="265" width="47" style="68" hidden="1" customWidth="1"/>
    <col min="266" max="266" width="35" style="68" hidden="1" customWidth="1"/>
    <col min="267" max="16384" width="14.42578125" style="68" hidden="1"/>
  </cols>
  <sheetData>
    <row r="1" spans="1:36" s="56" customFormat="1" ht="36" customHeight="1" x14ac:dyDescent="0.2">
      <c r="A1" s="482"/>
      <c r="B1" s="488" t="str">
        <f>+'2 CONTEXTO E IDENTIFICACIÓN'!A1</f>
        <v>MAPA DE RIESGOS</v>
      </c>
      <c r="C1" s="478"/>
      <c r="D1" s="479"/>
      <c r="AD1" s="57"/>
      <c r="AE1" s="57"/>
      <c r="AF1" s="57"/>
      <c r="AG1" s="57"/>
      <c r="AH1" s="57"/>
    </row>
    <row r="2" spans="1:36" s="56" customFormat="1" ht="36" customHeight="1" x14ac:dyDescent="0.2">
      <c r="A2" s="482"/>
      <c r="B2" s="488"/>
      <c r="C2" s="39" t="str">
        <f>+'2 CONTEXTO E IDENTIFICACIÓN'!A3</f>
        <v>VERSIÓN:</v>
      </c>
      <c r="D2" s="55">
        <f>'2 CONTEXTO E IDENTIFICACIÓN'!B3</f>
        <v>5</v>
      </c>
      <c r="E2" s="58"/>
      <c r="F2" s="58"/>
      <c r="G2" s="58"/>
      <c r="H2" s="3"/>
      <c r="I2" s="217" t="str">
        <f>+'2 CONTEXTO E IDENTIFICACIÓN'!$I$5</f>
        <v>Elaboración o Actualización:</v>
      </c>
      <c r="J2" s="231">
        <f>'2 CONTEXTO E IDENTIFICACIÓN'!J5</f>
        <v>46133</v>
      </c>
      <c r="K2" s="13"/>
      <c r="L2" s="13"/>
      <c r="M2" s="59"/>
      <c r="N2" s="58"/>
      <c r="AD2" s="57"/>
      <c r="AE2" s="57"/>
      <c r="AF2" s="57"/>
      <c r="AG2" s="57"/>
      <c r="AH2" s="57"/>
    </row>
    <row r="3" spans="1:36" s="56" customFormat="1" ht="27.95" customHeight="1" x14ac:dyDescent="0.2">
      <c r="A3" s="60"/>
      <c r="B3" s="58"/>
      <c r="C3" s="41"/>
      <c r="D3" s="59"/>
      <c r="E3" s="58"/>
      <c r="F3" s="58"/>
      <c r="G3" s="58"/>
      <c r="I3" s="220" t="str">
        <f>+'2 CONTEXTO E IDENTIFICACIÓN'!$E$6</f>
        <v xml:space="preserve">Vigencia: </v>
      </c>
      <c r="J3" s="218">
        <f>'2 CONTEXTO E IDENTIFICACIÓN'!G6</f>
        <v>46023</v>
      </c>
      <c r="K3" s="219" t="s">
        <v>100</v>
      </c>
      <c r="L3" s="216">
        <f>'2 CONTEXTO E IDENTIFICACIÓN'!J6</f>
        <v>46387</v>
      </c>
      <c r="M3" s="59"/>
      <c r="N3" s="58"/>
      <c r="AD3" s="57"/>
      <c r="AE3" s="57"/>
      <c r="AF3" s="57"/>
      <c r="AG3" s="57"/>
      <c r="AH3" s="57"/>
    </row>
    <row r="4" spans="1:36" s="56" customFormat="1" ht="15" x14ac:dyDescent="0.2">
      <c r="A4" s="12" t="s">
        <v>95</v>
      </c>
      <c r="B4" s="492" t="str">
        <f>'2 CONTEXTO E IDENTIFICACIÓN'!B5</f>
        <v>POLITECNICO COLOMBIANO JAIME ISAZA CADAVID</v>
      </c>
      <c r="C4" s="493"/>
      <c r="D4" s="494"/>
      <c r="AD4" s="57"/>
      <c r="AE4" s="57"/>
      <c r="AF4" s="57"/>
      <c r="AG4" s="57"/>
      <c r="AH4" s="57"/>
    </row>
    <row r="5" spans="1:36" s="56" customFormat="1" ht="15.75" thickBot="1" x14ac:dyDescent="0.25">
      <c r="A5" s="12" t="s">
        <v>96</v>
      </c>
      <c r="B5" s="468" t="str">
        <f>'2 CONTEXTO E IDENTIFICACIÓN'!F5</f>
        <v>NORMATIVA Y LEGAL</v>
      </c>
      <c r="C5" s="469"/>
      <c r="D5" s="469"/>
      <c r="AD5" s="57"/>
      <c r="AE5" s="57"/>
      <c r="AF5" s="57"/>
      <c r="AG5" s="57"/>
      <c r="AH5" s="57"/>
    </row>
    <row r="6" spans="1:36" s="56" customFormat="1" ht="15.75" thickBot="1" x14ac:dyDescent="0.25">
      <c r="A6" s="224"/>
      <c r="B6" s="223"/>
      <c r="C6" s="223"/>
      <c r="D6" s="59"/>
      <c r="G6" s="489" t="s">
        <v>292</v>
      </c>
      <c r="H6" s="490"/>
      <c r="I6" s="490"/>
      <c r="J6" s="490"/>
      <c r="K6" s="490"/>
      <c r="L6" s="490"/>
      <c r="M6" s="491"/>
      <c r="O6" s="61"/>
      <c r="P6" s="61"/>
      <c r="Q6" s="62"/>
      <c r="R6" s="480" t="s">
        <v>156</v>
      </c>
      <c r="S6" s="480"/>
      <c r="T6" s="480"/>
      <c r="U6" s="480"/>
      <c r="V6" s="481"/>
      <c r="AD6" s="57"/>
      <c r="AE6" s="57"/>
      <c r="AF6" s="57"/>
      <c r="AG6" s="57"/>
      <c r="AH6" s="57"/>
    </row>
    <row r="7" spans="1:36" x14ac:dyDescent="0.25">
      <c r="A7" s="63"/>
      <c r="B7" s="64"/>
      <c r="C7" s="483" t="s">
        <v>293</v>
      </c>
      <c r="D7" s="483"/>
      <c r="E7" s="483"/>
      <c r="F7" s="65"/>
      <c r="G7" s="66"/>
      <c r="H7" s="67"/>
      <c r="I7" s="480" t="s">
        <v>156</v>
      </c>
      <c r="J7" s="480"/>
      <c r="K7" s="480"/>
      <c r="L7" s="480"/>
      <c r="M7" s="481"/>
      <c r="N7" s="65"/>
      <c r="O7" s="69"/>
      <c r="P7" s="69"/>
      <c r="R7" s="70">
        <v>0.2</v>
      </c>
      <c r="S7" s="70">
        <v>0.4</v>
      </c>
      <c r="T7" s="70">
        <v>0.6</v>
      </c>
      <c r="U7" s="70">
        <v>0.8</v>
      </c>
      <c r="V7" s="71">
        <v>1</v>
      </c>
      <c r="W7" s="72"/>
      <c r="X7" s="72"/>
      <c r="Y7" s="72"/>
      <c r="Z7" s="72"/>
      <c r="AA7" s="72"/>
      <c r="AB7" s="72"/>
      <c r="AC7" s="72"/>
    </row>
    <row r="8" spans="1:36" ht="25.5" x14ac:dyDescent="0.2">
      <c r="A8" s="74" t="s">
        <v>294</v>
      </c>
      <c r="B8" s="75" t="s">
        <v>295</v>
      </c>
      <c r="C8" s="76" t="s">
        <v>251</v>
      </c>
      <c r="D8" s="76" t="s">
        <v>252</v>
      </c>
      <c r="E8" s="77" t="s">
        <v>69</v>
      </c>
      <c r="F8" s="65"/>
      <c r="G8" s="69"/>
      <c r="H8" s="78"/>
      <c r="I8" s="79" t="s">
        <v>270</v>
      </c>
      <c r="J8" s="79" t="s">
        <v>274</v>
      </c>
      <c r="K8" s="79" t="s">
        <v>278</v>
      </c>
      <c r="L8" s="79" t="s">
        <v>283</v>
      </c>
      <c r="M8" s="80" t="s">
        <v>288</v>
      </c>
      <c r="N8" s="65"/>
      <c r="O8" s="69"/>
      <c r="P8" s="69"/>
      <c r="Q8" s="81"/>
      <c r="R8" s="82" t="s">
        <v>270</v>
      </c>
      <c r="S8" s="82" t="s">
        <v>274</v>
      </c>
      <c r="T8" s="82" t="s">
        <v>278</v>
      </c>
      <c r="U8" s="82" t="s">
        <v>283</v>
      </c>
      <c r="V8" s="83" t="s">
        <v>288</v>
      </c>
      <c r="Y8" s="72"/>
      <c r="Z8" s="72"/>
      <c r="AA8" s="84"/>
      <c r="AB8" s="84"/>
      <c r="AC8" s="84"/>
      <c r="AD8" s="84"/>
      <c r="AE8" s="84"/>
      <c r="AF8" s="84"/>
      <c r="AG8" s="84"/>
      <c r="AH8" s="84"/>
      <c r="AI8" s="84"/>
      <c r="AJ8" s="84"/>
    </row>
    <row r="9" spans="1:36" ht="93" customHeight="1" x14ac:dyDescent="0.2">
      <c r="A9" s="85" t="str">
        <f>'2 CONTEXTO E IDENTIFICACIÓN'!A11</f>
        <v>R112</v>
      </c>
      <c r="B9" s="86" t="str">
        <f>+'2 CONTEXTO E IDENTIFICACIÓN'!J11</f>
        <v>Posibilidad de afectación reputacional por pérdida de la memoria documental a causa de inadecuado manejo de archivos de gestión</v>
      </c>
      <c r="C9" s="87" t="str">
        <f>+'3 PROBABIL E IMPACTO INHERENTE'!F9</f>
        <v>Media</v>
      </c>
      <c r="D9" s="87" t="str">
        <f>+'3 PROBABIL E IMPACTO INHERENTE'!N9</f>
        <v>Catastrófico</v>
      </c>
      <c r="E9" s="86" t="str">
        <f>+IF(C9=$Q$9,IF(D9=$R$8,$R$9,IF(D9=$S$8,$S$9,IF(D9=$T$8,$T$9,IF(D9=$U$8,$U$9,IF(D9=$V$8,$V$9))))),IF(C9=$Q$10,IF(D9=$R$8,$R$10,IF(D9=$S$8,$S$10,IF(D9=$T$8,$T$10,IF(D9=$U$8,$U$10,IF(D9=$V$8,$V$10))))),IF(C9=$Q$11,IF(D9=$R$8,$R$11,IF(D9=$S$8,$S$11,IF(D9=$T$8,$T$11,IF(D9=$U$8,$U$11,IF(D9=$V$8,$V$11))))),IF(C9=$Q$12,IF(D9=$R$8,$R$12,IF(D9=$S$8,$S$12,IF(D9=$T$8,$T$12,IF(D9=$U$8,$U$12,IF(D9=$V$8,$V$12))))),IF(C9=$Q$13,IF(D9=$R$8,$R$13,IF(D9=$S$8,$S$13,IF(D9=$T$8,$T$13,IF(D9=$U$8,$U$13,IF(D9=$V$8,$V$13))))),"")))))</f>
        <v>Extremo</v>
      </c>
      <c r="F9" s="88"/>
      <c r="G9" s="486" t="s">
        <v>137</v>
      </c>
      <c r="H9" s="79" t="s">
        <v>286</v>
      </c>
      <c r="I9" s="89" t="str">
        <f>+IF(AND(C9=$Q$9,D9=$R$8),A9,"")&amp;" "&amp;IF(AND(C10=$Q$9,D10=$R$8),A10,"")&amp;" "&amp;IF(AND(C11=$Q$9,D11=$R$8),A11,"")&amp;" "&amp;IF(AND(C12=$Q$9,D12=$R$8),A12,"")&amp;" "&amp;IF(AND(C13=$Q$9,D13=$R$8),A13,"")&amp;" "&amp;IF(AND(C14=$Q$9,D14=$R$8),A14,"")&amp;" "&amp;IF(AND(C15=$Q$9,D15=$R$8),A15,"")&amp;" "&amp;IF(AND(C16=$Q$9,D16=$R$8),A16,"")&amp;" "&amp;IF(AND(C17=$Q$9,D17=$R$8),A17,"")&amp;" "&amp;IF(AND(C18=$Q$9,D18=$R$8),A18,"")&amp;" "&amp;IF(AND(C19=$Q$9,D19=$R$8),A19,"")&amp;" "&amp;IF(AND(C20=$Q$9,D20=$R$8),A20,"")&amp;" "&amp;IF(AND(C21=$Q$9,D21=$R$8),A21,"")&amp;" "&amp;IF(AND(C22=$Q$9,D22=$R$8),A22,"")&amp;" "&amp;IF(AND(C23=$Q$9,D23=$R$8),A23,"")&amp;" "&amp;IF(AND(C24=$Q$9,D24=$R$8),A24,"")&amp;" "&amp;IF(AND(C25=$Q$9,D25=$R$8),A25,"")&amp;" "&amp;IF(AND(C26=$Q$9,D26=$R$8),A26,"")&amp;" "&amp;IF(AND(C27=$Q$9,D27=$R$8),A27,"")</f>
        <v xml:space="preserve">                  </v>
      </c>
      <c r="J9" s="89" t="str">
        <f>+IF(AND(C9=$Q$9,D9=$S$8),A9,"")&amp;" "&amp;IF(AND(C10=$Q$9,D10=$S$8),A10,"")&amp;" "&amp;IF(AND(C11=$Q$9,D11=$S$8),A11,"")&amp;" "&amp;IF(AND(C12=$Q$9,D12=$S$8),A12,"")&amp;" "&amp;IF(AND(C13=$Q$9,D13=$S$8),A13,"")&amp;" "&amp;IF(AND(C14=$Q$9,D14=$S$8),A14,"")&amp;" "&amp;IF(AND(C15=$Q$9,D15=$S$8),A15,"")&amp;" "&amp;IF(AND(C16=$Q$9,D16=$S$8),A16,"")&amp;" "&amp;IF(AND(C17=$Q$9,D17=$S$8),A17,"")&amp;" "&amp;IF(AND(C18=$Q$9,D18=$S$8),A18,"")&amp;" "&amp;IF(AND(C19=$Q$9,D19=$S$8),A19,"")&amp;" "&amp;IF(AND(C20=$Q$9,D20=$S$8),A20,"")&amp;" "&amp;IF(AND(C21=$Q$9,D21=$S$8),A21,"")&amp;" "&amp;IF(AND(C22=$Q$9,D22=$S$8),A22,"")&amp;" "&amp;IF(AND(C23=$Q$9,D23=$S$8),A23,"")&amp;" "&amp;IF(AND(C24=$Q$9,D24=$S$8),A24,"")&amp;" "&amp;IF(AND(C25=$Q$9,D25=$S$8),A25,"")&amp;" "&amp;IF(AND(C26=$Q$9,D26=$S$8),A26,"")&amp;" "&amp;IF(AND(C27=$Q$9,D27=$S$8),A27,"")</f>
        <v xml:space="preserve">                  </v>
      </c>
      <c r="K9" s="89" t="str">
        <f>+IF(AND(C9=$Q$9,D9=$T$8),A9,"")&amp;" "&amp;IF(AND(C10=$Q$9,D10=$T$8),A10,"")&amp;" "&amp;IF(AND(C11=$Q$9,D11=$T$8),A11,"")&amp;" "&amp;IF(AND(C12=$Q$9,D12=$T$8),A12,"")&amp;" "&amp;IF(AND(C13=$Q$9,D13=$T$8),A13,"")&amp;" "&amp;IF(AND(C14=$Q$9,D14=$T$8),A14,"")&amp;" "&amp;IF(AND(C15=$Q$9,D15=$T$8),A15,"")&amp;" "&amp;IF(AND(C16=$Q$9,D16=$T$8),A16,"")&amp;" "&amp;IF(AND(C17=$Q$9,D17=$T$8),A17,"")&amp;" "&amp;IF(AND(C18=$Q$9,D18=$T$8),A18,"")&amp;" "&amp;IF(AND(C19=$Q$9,D19=$T$8),A19,"")&amp;" "&amp;IF(AND(C20=$Q$9,D20=$T$8),A20,"")&amp;" "&amp;IF(AND(C21=$Q$9,D21=$T$8),A21,"")&amp;" "&amp;IF(AND(C22=$Q$9,D22=$T$8),A22,"")&amp;" "&amp;IF(AND(C23=$Q$9,D23=$T$8),A23,"")&amp;" "&amp;IF(AND(C24=$Q$9,D24=$T$8),A24,"")&amp;" "&amp;IF(AND(C25=$Q$9,D25=$T$8),A25,"")&amp;" "&amp;IF(AND(C26=$Q$9,D26=$T$8),A26,"")&amp;" "&amp;IF(AND(C27=$Q$9,D27=$T$8),A27,"")</f>
        <v xml:space="preserve">                  </v>
      </c>
      <c r="L9" s="89" t="str">
        <f>+IF(AND(C9=$Q$9,D9=$U$8),A9,"")&amp;" "&amp;IF(AND(C10=$Q$9,D10=$U$8),A10,"")&amp;" "&amp;IF(AND(C11=$Q$9,D11=$U$8),A11,"")&amp;" "&amp;IF(AND(C12=$Q$9,D12=$U$8),A12,"")&amp;" "&amp;IF(AND(C13=$Q$9,D13=$U$8),A13,"")&amp;" "&amp;IF(AND(C14=$Q$9,D14=$U$8),A14,"")&amp;" "&amp;IF(AND(C15=$Q$9,D15=$U$8),A15,"")&amp;" "&amp;IF(AND(C16=$Q$9,D16=$U$8),A16,"")&amp;" "&amp;IF(AND(C17=$Q$9,D17=$U$8),A17,"")&amp;" "&amp;IF(AND(C18=$Q$9,D18=$U$8),A18,"")&amp;" "&amp;IF(AND(C19=$Q$9,D19=$U$8),A19,"")&amp;" "&amp;IF(AND(C20=$Q$9,D20=$U$8),A20,"")&amp;" "&amp;IF(AND(C21=$Q$9,D21=$U$8),A21,"")&amp;" "&amp;IF(AND(C22=$Q$9,D22=$U$8),A22,"")&amp;" "&amp;IF(AND(C23=$Q$9,D23=$U$8),A23,"")&amp;" "&amp;IF(AND(C24=$Q$9,D24=$U$8),A24,"")&amp;" "&amp;IF(AND(C25=$Q$9,D25=$U$8),A25,"")&amp;" "&amp;IF(AND(C26=$Q$9,D26=$U$8),A26,"")&amp;" "&amp;IF(AND(C27=$Q$9,D27=$U$8),A27,"")</f>
        <v xml:space="preserve">         R121         </v>
      </c>
      <c r="M9" s="90" t="str">
        <f>+IF(AND(C9=$Q$9,D9=$V$8),A9,"")&amp;" "&amp;IF(AND(C10=$Q$9,D10=$V$8),A10,"")&amp;" "&amp;IF(AND(C11=$Q$9,D11=$V$8),A11,"")&amp;" "&amp;IF(AND(C12=$Q$9,D12=$V$8),A12,"")&amp;" "&amp;IF(AND(C13=$Q$9,D13=$V$8),A13,"")&amp;" "&amp;IF(AND(C14=$Q$9,D14=$V$8),A14,"")&amp;" "&amp;IF(AND(C15=$Q$9,D15=$V$8),A15,"")&amp;" "&amp;IF(AND(C16=$Q$9,D16=$V$8),A16,"")&amp;" "&amp;IF(AND(C17=$Q$9,D17=$V$8),A17,"")&amp;" "&amp;IF(AND(C18=$Q$9,D18=$V$8),A18,"")&amp;" "&amp;IF(AND(C19=$Q$9,D19=$V$8),A19,"")&amp;" "&amp;IF(AND(C20=$Q$9,D20=$V$8),A20,"")&amp;" "&amp;IF(AND(C21=$Q$9,D21=$V$8),A21,"")&amp;" "&amp;IF(AND(C22=$Q$9,D22=$V$8),A22,"")&amp;" "&amp;IF(AND(C23=$Q$9,D23=$V$8),A23,"")&amp;" "&amp;IF(AND(C24=$Q$9,D24=$V$8),A24,"")&amp;" "&amp;IF(AND(C25=$Q$9,D25=$V$8),A25,"")&amp;" "&amp;IF(AND(C26=$Q$9,D26=$V$8),A26,"")&amp;" "&amp;IF(AND(C27=$Q$9,D27=$V$8),A27,"")</f>
        <v xml:space="preserve">                  </v>
      </c>
      <c r="N9" s="88"/>
      <c r="O9" s="484" t="s">
        <v>137</v>
      </c>
      <c r="P9" s="91">
        <v>1</v>
      </c>
      <c r="Q9" s="82" t="s">
        <v>286</v>
      </c>
      <c r="R9" s="89" t="s">
        <v>296</v>
      </c>
      <c r="S9" s="89" t="s">
        <v>296</v>
      </c>
      <c r="T9" s="89" t="s">
        <v>296</v>
      </c>
      <c r="U9" s="89" t="s">
        <v>296</v>
      </c>
      <c r="V9" s="90" t="s">
        <v>297</v>
      </c>
      <c r="Y9" s="72"/>
      <c r="Z9" s="72"/>
      <c r="AA9" s="84"/>
      <c r="AB9" s="84"/>
      <c r="AC9" s="84"/>
      <c r="AD9" s="92"/>
      <c r="AE9" s="92"/>
      <c r="AF9" s="92"/>
      <c r="AG9" s="92"/>
      <c r="AH9" s="92"/>
      <c r="AI9" s="84"/>
      <c r="AJ9" s="84"/>
    </row>
    <row r="10" spans="1:36" ht="93" customHeight="1" x14ac:dyDescent="0.2">
      <c r="A10" s="85" t="str">
        <f>'2 CONTEXTO E IDENTIFICACIÓN'!A12</f>
        <v>R113</v>
      </c>
      <c r="B10" s="86" t="str">
        <f>+'2 CONTEXTO E IDENTIFICACIÓN'!J12</f>
        <v xml:space="preserve">Posibilidad de afectación económica y reputacional por deterioro y pérdida de la información a causa de insuficiente infraestructura física y tecnológica para una adecuada gestión documental </v>
      </c>
      <c r="C10" s="87" t="str">
        <f>+'3 PROBABIL E IMPACTO INHERENTE'!F10</f>
        <v>Media</v>
      </c>
      <c r="D10" s="87" t="str">
        <f>+'3 PROBABIL E IMPACTO INHERENTE'!N10</f>
        <v>Menor</v>
      </c>
      <c r="E10" s="86" t="str">
        <f>+IF(C10=$Q$9,IF(D10=$R$8,$R$9,IF(D10=$S$8,$S$9,IF(D10=$T$8,$T$9,IF(D10=$U$8,$U$9,IF(D10=$V$8,$V$9))))),IF(C10=$Q$10,IF(D10=$R$8,$R$10,IF(D10=$S$8,$S$10,IF(D10=$T$8,$T$10,IF(D10=$U$8,$U$10,IF(D10=$V$8,$V$10))))),IF(C10=$Q$11,IF(D10=$R$8,$R$11,IF(D10=$S$8,$S$11,IF(D10=$T$8,$T$11,IF(D10=$U$8,$U$11,IF(D10=$V$8,$V$11))))),IF(C10=$Q$12,IF(D10=$R$8,$R$12,IF(D10=$S$8,$S$12,IF(D10=$T$8,$T$12,IF(D10=$U$8,$U$12,IF(D10=$V$8,$V$12))))),IF(C10=$Q$13,IF(D10=$R$8,$R$13,IF(D10=$S$8,$S$13,IF(D10=$T$8,$T$13,IF(D10=$U$8,$U$13,IF(D10=$V$8,$V$13))))),"")))))</f>
        <v>Moderado</v>
      </c>
      <c r="F10" s="88"/>
      <c r="G10" s="486"/>
      <c r="H10" s="79" t="s">
        <v>281</v>
      </c>
      <c r="I10" s="93" t="str">
        <f>+IF(AND(C9=$Q$10,D9=$R$8),A9,"")&amp;" "&amp;IF(AND(C10=$Q$10,D10=$R$8),A10,"")&amp;" "&amp;IF(AND(C11=$Q$10,D11=$R$8),A11,"")&amp;" "&amp;IF(AND(C12=$Q$10,D12=$R$8),A12,"")&amp;" "&amp;IF(AND(C13=$Q$10,D13=$R$8),A13,"")&amp;" "&amp;IF(AND(C14=$Q$10,D14=$R$8),A14,"")&amp;" "&amp;IF(AND(C15=$Q$10,D15=$R$8),A15,"")&amp;" "&amp;IF(AND(C16=$Q$10,D16=$R$8),A16,"")&amp;" "&amp;IF(AND(C17=$Q$10,D17=$R$8),A17,"")&amp;" "&amp;IF(AND(C18=$Q$10,D18=$R$8),A18,"")&amp;" "&amp;IF(AND(C19=$Q$10,D19=$R$8),A19,"")&amp;" "&amp;IF(AND(C20=$Q$10,D20=$R$8),A20,"")&amp;" "&amp;IF(AND(C21=$Q$10,D21=$R$8),A21,"")&amp;" "&amp;IF(AND(C22=$Q$10,D22=$R$8),A22,"")&amp;" "&amp;IF(AND(C23=$Q$10,D23=$R$8),A23,"")&amp;" "&amp;IF(AND(C24=$Q$10,D24=$R$8),A24,"")&amp;" "&amp;IF(AND(C25=$Q$10,D25=$R$8),A25,"")&amp;" "&amp;IF(AND(C26=$Q$10,D26=$R$8),A26,"")&amp;" "&amp;IF(AND(C27=$Q$10,D27=$R$8),A27,"")</f>
        <v xml:space="preserve">                  </v>
      </c>
      <c r="J10" s="93" t="str">
        <f>+IF(AND(C9=$Q$10,D9=$S$8),A9,"")&amp;" "&amp;IF(AND(C10=$Q$10,D10=$S$8),A10,"")&amp;" "&amp;IF(AND(C11=$Q$10,D11=$S$8),A11,"")&amp;" "&amp;IF(AND(C12=$Q$10,D12=$S$8),A12,"")&amp;" "&amp;IF(AND(C13=$Q$10,D13=$S$8),A13,"")&amp;" "&amp;IF(AND(C14=$Q$10,D14=$S$8),A14,"")&amp;" "&amp;IF(AND(C15=$Q$10,D15=$S$8),A15,"")&amp;" "&amp;IF(AND(C16=$Q$10,D16=$S$8),A16,"")&amp;" "&amp;IF(AND(C17=$Q$10,D17=$S$8),A17,"")&amp;" "&amp;IF(AND(C18=$Q$10,D18=$S$8),A18,"")&amp;" "&amp;IF(AND(C19=$Q$10,D19=$S$8),A19,"")&amp;" "&amp;IF(AND(C20=$Q$10,D20=$S$8),A20,"")&amp;" "&amp;IF(AND(C21=$Q$10,D21=$S$8),A21,"")&amp;" "&amp;IF(AND(C22=$Q$10,D22=$S$8),A22,"")&amp;" "&amp;IF(AND(C23=$Q$10,D23=$S$8),A23,"")&amp;" "&amp;IF(AND(C24=$Q$10,D24=$S$8),A24,"")&amp;" "&amp;IF(AND(C25=$Q$10,D25=$S$8),A25,"")&amp;" "&amp;IF(AND(C26=$Q$10,D26=$S$8),A26,"")&amp;" "&amp;IF(AND(C27=$Q$10,D27=$S$8),A27,"")</f>
        <v xml:space="preserve">                  </v>
      </c>
      <c r="K10" s="89" t="str">
        <f>+IF(AND(C9=$Q$10,D9=$T$8),A9,"")&amp;" "&amp;IF(AND(C10=$Q$10,D10=$T$8),A10,"")&amp;" "&amp;IF(AND(C11=$Q$10,D11=$T$8),A11,"")&amp;" "&amp;IF(AND(C12=$Q$10,D12=$T$8),A12,"")&amp;" "&amp;IF(AND(C13=$Q$10,D13=$T$8),A13,"")&amp;" "&amp;IF(AND(C14=$Q$10,D14=$T$8),A14,"")&amp;" "&amp;IF(AND(C15=$Q$10,D15=$T$8),A15,"")&amp;" "&amp;IF(AND(C16=$Q$10,D16=$T$8),A16,"")&amp;" "&amp;IF(AND(C17=$Q$10,D17=$T$8),A17,"")&amp;" "&amp;IF(AND(C18=$Q$10,D18=$T$8),A18,"")&amp;" "&amp;IF(AND(C19=$Q$10,D19=$T$8),A19,"")&amp;" "&amp;IF(AND(C20=$Q$10,D20=$T$8),A20,"")&amp;" "&amp;IF(AND(C21=$Q$10,D21=$T$8),A21,"")&amp;" "&amp;IF(AND(C22=$Q$10,D22=$T$8),A22,"")&amp;" "&amp;IF(AND(C23=$Q$10,D23=$T$8),A23,"")&amp;" "&amp;IF(AND(C24=$Q$10,D24=$T$8),A24,"")&amp;" "&amp;IF(AND(C25=$Q$10,D25=$T$8),A25,"")&amp;" "&amp;IF(AND(C26=$Q$10,D26=$T$8),A26,"")&amp;" "&amp;IF(AND(C27=$Q$10,D27=$T$8),A27,"")</f>
        <v xml:space="preserve">   R115               </v>
      </c>
      <c r="L10" s="89" t="str">
        <f>+IF(AND(C9=$Q$10,D9=$U$8),A9,"")&amp;" "&amp;IF(AND(C10=$Q$10,D10=$U$8),A10,"")&amp;" "&amp;IF(AND(C11=$Q$10,D11=$U$8),A11,"")&amp;" "&amp;IF(AND(C12=$Q$10,D12=$U$8),A12,"")&amp;" "&amp;IF(AND(C13=$Q$10,D13=$U$8),A13,"")&amp;" "&amp;IF(AND(C14=$Q$10,D14=$U$8),A14,"")&amp;" "&amp;IF(AND(C15=$Q$10,D15=$U$8),A15,"")&amp;" "&amp;IF(AND(C16=$Q$10,D16=$U$8),A16,"")&amp;" "&amp;IF(AND(C17=$Q$10,D17=$U$8),A17,"")&amp;" "&amp;IF(AND(C18=$Q$10,D18=$U$8),A18,"")&amp;" "&amp;IF(AND(C19=$Q$10,D19=$U$8),A19,"")&amp;" "&amp;IF(AND(C20=$Q$10,D20=$U$8),A20,"")&amp;" "&amp;IF(AND(C21=$Q$10,D21=$U$8),A21,"")&amp;" "&amp;IF(AND(C22=$Q$10,D22=$U$8),A22,"")&amp;" "&amp;IF(AND(C23=$Q$10,D23=$U$8),A23,"")&amp;" "&amp;IF(AND(C24=$Q$10,D24=$U$8),A24,"")&amp;" "&amp;IF(AND(C25=$Q$10,D25=$U$8),A25,"")&amp;" "&amp;IF(AND(C26=$Q$10,D26=$U$8),A26,"")&amp;" "&amp;IF(AND(C27=$Q$10,D27=$U$8),A27,"")</f>
        <v xml:space="preserve">                  </v>
      </c>
      <c r="M10" s="90" t="str">
        <f>+IF(AND(C9=$Q$10,D9=$V$8),A9,"")&amp;" "&amp;IF(AND(C10=$Q$10,D10=$V$8),A10,"")&amp;" "&amp;IF(AND(C11=$Q$10,D11=$V$8),A11,"")&amp;" "&amp;IF(AND(C12=$Q$10,D12=$V$8),A12,"")&amp;" "&amp;IF(AND(C13=$Q$10,D13=$V$8),A13,"")&amp;" "&amp;IF(AND(C14=$Q$10,D14=$V$8),A14,"")&amp;" "&amp;IF(AND(C15=$Q$10,D15=$V$8),A15,"")&amp;" "&amp;IF(AND(C16=$Q$10,D16=$V$8),A16,"")&amp;" "&amp;IF(AND(C17=$Q$10,D17=$V$8),A17,"")&amp;" "&amp;IF(AND(C18=$Q$10,D18=$V$8),A18,"")&amp;" "&amp;IF(AND(C19=$Q$10,D19=$V$8),A19,"")&amp;" "&amp;IF(AND(C20=$Q$10,D20=$V$8),A20,"")&amp;" "&amp;IF(AND(C21=$Q$10,D21=$V$8),A21,"")&amp;" "&amp;IF(AND(C22=$Q$10,D22=$V$8),A22,"")&amp;" "&amp;IF(AND(C23=$Q$10,D23=$V$8),A23,"")&amp;" "&amp;IF(AND(C24=$Q$10,D24=$V$8),A24,"")&amp;" "&amp;IF(AND(C25=$Q$10,D25=$V$8),A25,"")&amp;" "&amp;IF(AND(C26=$Q$10,D26=$V$8),A26,"")&amp;" "&amp;IF(AND(C27=$Q$10,D27=$V$8),A27,"")</f>
        <v xml:space="preserve">                  </v>
      </c>
      <c r="N10" s="88"/>
      <c r="O10" s="484"/>
      <c r="P10" s="91">
        <v>0.8</v>
      </c>
      <c r="Q10" s="82" t="s">
        <v>281</v>
      </c>
      <c r="R10" s="93" t="s">
        <v>278</v>
      </c>
      <c r="S10" s="93" t="s">
        <v>278</v>
      </c>
      <c r="T10" s="89" t="s">
        <v>296</v>
      </c>
      <c r="U10" s="89" t="s">
        <v>296</v>
      </c>
      <c r="V10" s="90" t="s">
        <v>297</v>
      </c>
      <c r="Y10" s="72"/>
      <c r="Z10" s="72"/>
      <c r="AA10" s="84"/>
      <c r="AB10" s="94"/>
      <c r="AC10" s="95"/>
      <c r="AD10" s="92"/>
      <c r="AE10" s="92"/>
      <c r="AF10" s="92"/>
      <c r="AG10" s="92"/>
      <c r="AH10" s="92"/>
      <c r="AI10" s="84"/>
      <c r="AJ10" s="84"/>
    </row>
    <row r="11" spans="1:36" ht="93" customHeight="1" x14ac:dyDescent="0.2">
      <c r="A11" s="85" t="str">
        <f>'2 CONTEXTO E IDENTIFICACIÓN'!A13</f>
        <v>R114</v>
      </c>
      <c r="B11" s="86" t="str">
        <f>+'2 CONTEXTO E IDENTIFICACIÓN'!J13</f>
        <v>Posibilidad de afectación económica y reputacional por reprocesos, demandas, procesos penales, fiscales, judiciales o disciplinarios y posibles incumplimiento contractuales a causa de pérdidad de la Información</v>
      </c>
      <c r="C11" s="87" t="str">
        <f>+'3 PROBABIL E IMPACTO INHERENTE'!F11</f>
        <v>Media</v>
      </c>
      <c r="D11" s="87" t="str">
        <f>+'3 PROBABIL E IMPACTO INHERENTE'!N11</f>
        <v>Menor</v>
      </c>
      <c r="E11" s="86" t="str">
        <f t="shared" ref="E11:E27" si="0">+IF(C11=$Q$9,IF(D11=$R$8,$R$9,IF(D11=$S$8,$S$9,IF(D11=$T$8,$T$9,IF(D11=$U$8,$U$9,IF(D11=$V$8,$V$9))))),IF(C11=$Q$10,IF(D11=$R$8,$R$10,IF(D11=$S$8,$S$10,IF(D11=$T$8,$T$10,IF(D11=$U$8,$U$10,IF(D11=$V$8,$V$10))))),IF(C11=$Q$11,IF(D11=$R$8,$R$11,IF(D11=$S$8,$S$11,IF(D11=$T$8,$T$11,IF(D11=$U$8,$U$11,IF(D11=$V$8,$V$11))))),IF(C11=$Q$12,IF(D11=$R$8,$R$12,IF(D11=$S$8,$S$12,IF(D11=$T$8,$T$12,IF(D11=$U$8,$U$12,IF(D11=$V$8,$V$12))))),IF(C11=$Q$13,IF(D11=$R$8,$R$13,IF(D11=$S$8,$S$13,IF(D11=$T$8,$T$13,IF(D11=$U$8,$U$13,IF(D11=$V$8,$V$13))))),"")))))</f>
        <v>Moderado</v>
      </c>
      <c r="F11" s="88"/>
      <c r="G11" s="486"/>
      <c r="H11" s="79" t="s">
        <v>276</v>
      </c>
      <c r="I11" s="93" t="str">
        <f>+IF(AND(C9=$Q$11,D9=$R$8),A9,"")&amp;" "&amp;IF(AND(C10=$Q$11,D10=$R$8),A10,"")&amp;" "&amp;IF(AND(C11=$Q$11,D11=$R$8),A11,"")&amp;" "&amp;IF(AND(C12=$Q$11,D12=$R$8),A12,"")&amp;" "&amp;IF(AND(C13=$Q$11,D13=$R$8),A13,"")&amp;" "&amp;IF(AND(C14=$Q$11,D14=$R$8),A14,"")&amp;" "&amp;IF(AND(C15=$Q$11,D15=$R$8),A15,"")&amp;" "&amp;IF(AND(C16=$Q$11,D16=$R$8),A16,"")&amp;" "&amp;IF(AND(C17=$Q$11,D17=$R$8),A17,"")&amp;" "&amp;IF(AND(C18=$Q$11,D18=$R$8),A18,"")&amp;" "&amp;IF(AND(C19=$Q$11,D19=$R$8),A19,"")&amp;" "&amp;IF(AND(C20=$Q$11,D20=$R$8),A20,"")&amp;" "&amp;IF(AND(C21=$Q$11,D21=$R$8),A21,"")&amp;" "&amp;IF(AND(C22=$Q$11,D22=$R$8),A22,"")&amp;" "&amp;IF(AND(C23=$Q$11,D23=$R$8),A23,"")&amp;" "&amp;IF(AND(C24=$Q$11,D24=$R$8),A24,"")&amp;" "&amp;IF(AND(C25=$Q$11,D25=$R$8),A25,"")&amp;" "&amp;IF(AND(C26=$Q$11,D26=$R$8),A26,"")&amp;" "&amp;IF(AND(C27=$Q$11,D27=$R$8),A27,"")</f>
        <v xml:space="preserve">                  </v>
      </c>
      <c r="J11" s="93" t="str">
        <f>+IF(AND(C9=$Q$11,D9=$S$8),A9,"")&amp;" "&amp;IF(AND(C10=$Q$11,D10=$S$8),A10,"")&amp;" "&amp;IF(AND(C11=$Q$11,D11=$S$8),A11,"")&amp;" "&amp;IF(AND(C12=$Q$11,D12=$S$8),A12,"")&amp;" "&amp;IF(AND(C13=$Q$11,D13=$S$8),A13,"")&amp;" "&amp;IF(AND(C14=$Q$11,D14=$S$8),A14,"")&amp;" "&amp;IF(AND(C15=$Q$11,D15=$S$8),A15,"")&amp;" "&amp;IF(AND(C16=$Q$11,D16=$S$8),A16,"")&amp;" "&amp;IF(AND(C17=$Q$11,D17=$S$8),A17,"")&amp;" "&amp;IF(AND(C18=$Q$11,D18=$S$8),A18,"")&amp;" "&amp;IF(AND(C19=$Q$11,D19=$S$8),A19,"")&amp;" "&amp;IF(AND(C20=$Q$11,D20=$S$8),A20,"")&amp;" "&amp;IF(AND(C21=$Q$11,D21=$S$8),A21,"")&amp;" "&amp;IF(AND(C22=$Q$11,D22=$S$8),A22,"")&amp;" "&amp;IF(AND(C23=$Q$11,D23=$S$8),A23,"")&amp;" "&amp;IF(AND(C24=$Q$11,D24=$S$8),A24,"")&amp;" "&amp;IF(AND(C25=$Q$11,D25=$S$8),A25,"")&amp;" "&amp;IF(AND(C26=$Q$11,D26=$S$8),A26,"")&amp;" "&amp;IF(AND(C27=$Q$11,D27=$S$8),A27,"")</f>
        <v xml:space="preserve"> R113 R114                </v>
      </c>
      <c r="K11" s="93" t="str">
        <f>+IF(AND(C9=$Q$11,D9=$T$8),A9,"")&amp;" "&amp;IF(AND(C10=$Q$11,D10=$T$8),A10,"")&amp;" "&amp;IF(AND(C11=$Q$11,D11=$T$8),A11,"")&amp;" "&amp;IF(AND(C12=$Q$11,D12=$T$8),A12,"")&amp;" "&amp;IF(AND(C13=$Q$11,D13=$T$8),A13,"")&amp;" "&amp;IF(AND(C14=$Q$11,D14=$T$8),A14,"")&amp;" "&amp;IF(AND(C15=$Q$11,D15=$T$8),A15,"")&amp;" "&amp;IF(AND(C16=$Q$11,D16=$T$8),A16,"")&amp;" "&amp;IF(AND(C17=$Q$11,D17=$T$8),A17,"")&amp;" "&amp;IF(AND(C18=$Q$11,D18=$T$8),A18,"")&amp;" "&amp;IF(AND(C19=$Q$11,D19=$T$8),A19,"")&amp;" "&amp;IF(AND(C20=$Q$11,D20=$T$8),A20,"")&amp;" "&amp;IF(AND(C21=$Q$11,D21=$T$8),A21,"")&amp;" "&amp;IF(AND(C22=$Q$11,D22=$T$8),A22,"")&amp;" "&amp;IF(AND(C23=$Q$11,D23=$T$8),A23,"")&amp;" "&amp;IF(AND(C24=$Q$11,D24=$T$8),A24,"")&amp;" "&amp;IF(AND(C25=$Q$11,D25=$T$8),A25,"")&amp;" "&amp;IF(AND(C26=$Q$11,D26=$T$8),A26,"")&amp;" "&amp;IF(AND(C27=$Q$11,D27=$T$8),A27,"")</f>
        <v xml:space="preserve">     R117     R122        </v>
      </c>
      <c r="L11" s="89" t="str">
        <f>+IF(AND(C9=$Q$11,D9=$U$8),A9,"")&amp;" "&amp;IF(AND(C10=$Q$11,D10=$U$8),A10,"")&amp;" "&amp;IF(AND(C11=$Q$11,D11=$U$8),A11,"")&amp;" "&amp;IF(AND(C12=$Q$11,D12=$U$8),A12,"")&amp;" "&amp;IF(AND(C13=$Q$11,D13=$U$8),A13,"")&amp;" "&amp;IF(AND(C14=$Q$11,D14=$U$8),A14,"")&amp;" "&amp;IF(AND(C15=$Q$11,D15=$U$8),A15,"")&amp;" "&amp;IF(AND(C16=$Q$11,D16=$U$8),A16,"")&amp;" "&amp;IF(AND(C17=$Q$11,D17=$U$8),A17,"")&amp;" "&amp;IF(AND(C18=$Q$11,D18=$U$8),A18,"")&amp;" "&amp;IF(AND(C19=$Q$11,D19=$U$8),A19,"")&amp;" "&amp;IF(AND(C20=$Q$11,D20=$U$8),A20,"")&amp;" "&amp;IF(AND(C21=$Q$11,D21=$U$8),A21,"")&amp;" "&amp;IF(AND(C22=$Q$11,D22=$U$8),A22,"")&amp;" "&amp;IF(AND(C23=$Q$11,D23=$U$8),A23,"")&amp;" "&amp;IF(AND(C24=$Q$11,D24=$U$8),A24,"")&amp;" "&amp;IF(AND(C25=$Q$11,D25=$U$8),A25,"")&amp;" "&amp;IF(AND(C26=$Q$11,D26=$U$8),A26,"")&amp;" "&amp;IF(AND(C27=$Q$11,D27=$U$8),A27,"")</f>
        <v xml:space="preserve">      R118  R120          </v>
      </c>
      <c r="M11" s="90" t="str">
        <f>+IF(AND(C9=$Q$11,D9=$V$8),A9,"")&amp;" "&amp;IF(AND(C10=$Q$11,D10=$V$8),A10,"")&amp;" "&amp;IF(AND(C11=$Q$11,D11=$V$8),A11,"")&amp;" "&amp;IF(AND(C12=$Q$11,D12=$V$8),A12,"")&amp;" "&amp;IF(AND(C13=$Q$11,D13=$V$8),A13,"")&amp;" "&amp;IF(AND(C14=$Q$11,D14=$V$8),A14,"")&amp;" "&amp;IF(AND(C15=$Q$11,D15=$V$8),A15,"")&amp;" "&amp;IF(AND(C16=$Q$11,D16=$V$8),A16,"")&amp;" "&amp;IF(AND(C17=$Q$11,D17=$V$8),A17,"")&amp;" "&amp;IF(AND(C18=$Q$11,D18=$V$8),A18,"")&amp;" "&amp;IF(AND(C19=$Q$11,D19=$V$8),A19,"")&amp;" "&amp;IF(AND(C20=$Q$11,D20=$V$8),A20,"")&amp;" "&amp;IF(AND(C21=$Q$11,D21=$V$8),A21,"")&amp;" "&amp;IF(AND(C22=$Q$11,D22=$V$8),A22,"")&amp;" "&amp;IF(AND(C23=$Q$11,D23=$V$8),A23,"")&amp;" "&amp;IF(AND(C24=$Q$11,D24=$V$8),A24,"")&amp;" "&amp;IF(AND(C25=$Q$11,D25=$V$8),A25,"")&amp;" "&amp;IF(AND(C26=$Q$11,D26=$V$8),A26,"")&amp;" "&amp;IF(AND(C27=$Q$11,D27=$V$8),A27,"")</f>
        <v xml:space="preserve">R112    R116              </v>
      </c>
      <c r="N11" s="88"/>
      <c r="O11" s="484"/>
      <c r="P11" s="91">
        <v>0.6</v>
      </c>
      <c r="Q11" s="82" t="s">
        <v>276</v>
      </c>
      <c r="R11" s="93" t="s">
        <v>278</v>
      </c>
      <c r="S11" s="93" t="s">
        <v>278</v>
      </c>
      <c r="T11" s="93" t="s">
        <v>278</v>
      </c>
      <c r="U11" s="89" t="s">
        <v>296</v>
      </c>
      <c r="V11" s="90" t="s">
        <v>297</v>
      </c>
      <c r="Y11" s="72"/>
      <c r="Z11" s="72"/>
      <c r="AA11" s="84"/>
      <c r="AB11" s="94"/>
      <c r="AC11" s="95"/>
      <c r="AD11" s="92"/>
      <c r="AE11" s="92"/>
      <c r="AF11" s="92"/>
      <c r="AG11" s="92"/>
      <c r="AH11" s="96"/>
      <c r="AI11" s="84"/>
      <c r="AJ11" s="84"/>
    </row>
    <row r="12" spans="1:36" ht="93" customHeight="1" x14ac:dyDescent="0.2">
      <c r="A12" s="85" t="str">
        <f>'2 CONTEXTO E IDENTIFICACIÓN'!A14</f>
        <v>R115</v>
      </c>
      <c r="B12" s="86" t="str">
        <f>+'2 CONTEXTO E IDENTIFICACIÓN'!J14</f>
        <v>Posibilidad de afectación económica y reputacional por sanciones, reprocesos, demandas, procesos disciplinarios, fiscales o penales  a causa de inoportuna  respuesta a derechos de petición</v>
      </c>
      <c r="C12" s="87" t="str">
        <f>+'3 PROBABIL E IMPACTO INHERENTE'!F12</f>
        <v>Alta</v>
      </c>
      <c r="D12" s="87" t="str">
        <f>+'3 PROBABIL E IMPACTO INHERENTE'!N12</f>
        <v>Moderado</v>
      </c>
      <c r="E12" s="86" t="str">
        <f t="shared" si="0"/>
        <v>Alto</v>
      </c>
      <c r="F12" s="88"/>
      <c r="G12" s="486"/>
      <c r="H12" s="79" t="s">
        <v>272</v>
      </c>
      <c r="I12" s="97" t="str">
        <f>+IF(AND(C9=$Q$12,D9=$R$8),A9,"")&amp;" "&amp;IF(AND(C10=$Q$12,D10=$R$8),A10,"")&amp;" "&amp;IF(AND(C11=$Q$12,D11=$R$8),A11,"")&amp;" "&amp;IF(AND(C12=$Q$12,D12=$R$8),A12,"")&amp;" "&amp;IF(AND(C13=$Q$12,D13=$R$8),A13,"")&amp;" "&amp;IF(AND(C14=$Q$12,D14=$R$8),A14,"")&amp;" "&amp;IF(AND(C15=$Q$12,D15=$R$8),A15,"")&amp;" "&amp;IF(AND(C16=$Q$12,D16=$R$8),A16,"")&amp;" "&amp;IF(AND(C17=$Q$12,D17=$R$8),A17,"")&amp;" "&amp;IF(AND(C18=$Q$12,D18=$R$8),A18,"")&amp;" "&amp;IF(AND(C19=$Q$12,D19=$R$8),A19,"")&amp;" "&amp;IF(AND(C20=$Q$12,D20=$R$8),A20,"")&amp;" "&amp;IF(AND(C21=$Q$12,D21=$R$8),A21,"")&amp;" "&amp;IF(AND(C22=$Q$12,D22=$R$8),A22,"")&amp;" "&amp;IF(AND(C23=$Q$12,D23=$R$8),A23,"")&amp;" "&amp;IF(AND(C24=$Q$12,D24=$R$8),A24,"")&amp;" "&amp;IF(AND(C25=$Q$12,D25=$R$8),A25,"")&amp;" "&amp;IF(AND(C26=$Q$12,D26=$R$8),A26,"")&amp;" "&amp;IF(AND(C27=$Q$12,D27=$R$8),A27,"")</f>
        <v xml:space="preserve">                  </v>
      </c>
      <c r="J12" s="93" t="str">
        <f>+IF(AND(C9=$Q$12,D9=$S$8),A9,"")&amp;" "&amp;IF(AND(C10=$Q$12,D10=$S$8),A10,"")&amp;" "&amp;IF(AND(C11=$Q$12,D11=$S$8),A11,"")&amp;" "&amp;IF(AND(C12=$Q$12,D12=$S$8),A12,"")&amp;" "&amp;IF(AND(C13=$Q$12,D13=$S$8),A13,"")&amp;" "&amp;IF(AND(C14=$Q$12,D14=$S$8),A14,"")&amp;" "&amp;IF(AND(C15=$Q$12,D15=$S$8),A15,"")&amp;" "&amp;IF(AND(C16=$Q$12,D16=$S$8),A16,"")&amp;" "&amp;IF(AND(C17=$Q$12,D17=$S$8),A17,"")&amp;" "&amp;IF(AND(C18=$Q$12,D18=$S$8),A18,"")&amp;" "&amp;IF(AND(C19=$Q$12,D19=$S$8),A19,"")&amp;" "&amp;IF(AND(C20=$Q$12,D20=$S$8),A20,"")&amp;" "&amp;IF(AND(C21=$Q$12,D21=$S$8),A21,"")&amp;" "&amp;IF(AND(C22=$Q$12,D22=$S$8),A22,"")&amp;" "&amp;IF(AND(C23=$Q$12,D23=$S$8),A23,"")&amp;" "&amp;IF(AND(C24=$Q$12,D24=$S$8),A24,"")&amp;" "&amp;IF(AND(C25=$Q$12,D25=$S$8),A25,"")&amp;" "&amp;IF(AND(C26=$Q$12,D26=$S$8),A26,"")&amp;" "&amp;IF(AND(C27=$Q$12,D27=$S$8),A27,"")</f>
        <v xml:space="preserve">                  </v>
      </c>
      <c r="K12" s="93" t="str">
        <f>+IF(AND(C9=$Q$12,D9=$T$8),A9,"")&amp;" "&amp;IF(AND(C10=$Q$12,D10=$T$8),A10,"")&amp;" "&amp;IF(AND(C11=$Q$12,D11=$T$8),A11,"")&amp;" "&amp;IF(AND(C12=$Q$12,D12=$T$8),A12,"")&amp;" "&amp;IF(AND(C13=$Q$12,D13=$T$8),A13,"")&amp;" "&amp;IF(AND(C14=$Q$12,D14=$T$8),A14,"")&amp;" "&amp;IF(AND(C15=$Q$12,D15=$T$8),A15,"")&amp;" "&amp;IF(AND(C16=$Q$12,D16=$T$8),A16,"")&amp;" "&amp;IF(AND(C17=$Q$12,D17=$T$8),A17,"")&amp;" "&amp;IF(AND(C18=$Q$12,D18=$T$8),A18,"")&amp;" "&amp;IF(AND(C19=$Q$12,D19=$T$8),A19,"")&amp;" "&amp;IF(AND(C20=$Q$12,D20=$T$8),A20,"")&amp;" "&amp;IF(AND(C21=$Q$12,D21=$T$8),A21,"")&amp;" "&amp;IF(AND(C22=$Q$12,D22=$T$8),A22,"")&amp;" "&amp;IF(AND(C23=$Q$12,D23=$T$8),A23,"")&amp;" "&amp;IF(AND(C24=$Q$12,D24=$T$8),A24,"")&amp;" "&amp;IF(AND(C25=$Q$12,D25=$T$8),A25,"")&amp;" "&amp;IF(AND(C26=$Q$12,D26=$T$8),A26,"")&amp;" "&amp;IF(AND(C27=$Q$12,D27=$T$8),A27,"")</f>
        <v xml:space="preserve">                  </v>
      </c>
      <c r="L12" s="89" t="str">
        <f>+IF(AND(C9=$Q$12,D9=$U$8),A9,"")&amp;" "&amp;IF(AND(C10=$Q$12,D10=$U$8),A10,"")&amp;" "&amp;IF(AND(C11=$Q$12,D11=$U$8),A11,"")&amp;" "&amp;IF(AND(C12=$Q$12,D12=$U$8),A12,"")&amp;" "&amp;IF(AND(C13=$Q$12,D13=$U$8),A13,"")&amp;" "&amp;IF(AND(C14=$Q$12,D14=$U$8),A14,"")&amp;" "&amp;IF(AND(C15=$Q$12,D15=$U$8),A15,"")&amp;" "&amp;IF(AND(C16=$Q$12,D16=$U$8),A16,"")&amp;" "&amp;IF(AND(C17=$Q$12,D17=$U$8),A17,"")&amp;" "&amp;IF(AND(C18=$Q$12,D18=$U$8),A18,"")&amp;" "&amp;IF(AND(C19=$Q$12,D19=$U$8),A19,"")&amp;" "&amp;IF(AND(C20=$Q$12,D20=$U$8),A20,"")&amp;" "&amp;IF(AND(C21=$Q$12,D21=$U$8),A21,"")&amp;" "&amp;IF(AND(C22=$Q$12,D22=$U$8),A22,"")&amp;" "&amp;IF(AND(C23=$Q$12,D23=$U$8),A23,"")&amp;" "&amp;IF(AND(C24=$Q$12,D24=$U$8),A24,"")&amp;" "&amp;IF(AND(C25=$Q$12,D25=$U$8),A25,"")&amp;" "&amp;IF(AND(C26=$Q$12,D26=$U$8),A26,"")&amp;" "&amp;IF(AND(C27=$Q$12,D27=$U$8),A27,"")</f>
        <v xml:space="preserve">       R119           </v>
      </c>
      <c r="M12" s="90" t="str">
        <f>+IF(AND(C9=$Q$12,D9=$V$8),A9,"")&amp;" "&amp;IF(AND(C10=$Q$12,D10=$V$8),A10,"")&amp;" "&amp;IF(AND(C11=$Q$12,D11=$V$8),A11,"")&amp;" "&amp;IF(AND(C12=$Q$12,D12=$V$8),A12,"")&amp;" "&amp;IF(AND(C13=$Q$12,D13=$V$8),A13,"")&amp;" "&amp;IF(AND(C14=$Q$12,D14=$V$8),A14,"")&amp;" "&amp;IF(AND(C15=$Q$12,D15=$V$8),A15,"")&amp;" "&amp;IF(AND(C16=$Q$12,D16=$V$8),A16,"")&amp;" "&amp;IF(AND(C17=$Q$12,D17=$V$8),A17,"")&amp;" "&amp;IF(AND(C18=$Q$12,D18=$V$8),A18,"")&amp;" "&amp;IF(AND(C19=$Q$12,D19=$V$8),A19,"")&amp;" "&amp;IF(AND(C20=$Q$12,D20=$V$8),A20,"")&amp;" "&amp;IF(AND(C21=$Q$12,D21=$V$8),A21,"")&amp;" "&amp;IF(AND(C22=$Q$12,D22=$V$8),A22,"")&amp;" "&amp;IF(AND(C23=$Q$12,D23=$V$8),A23,"")&amp;" "&amp;IF(AND(C24=$Q$12,D24=$V$8),A24,"")&amp;" "&amp;IF(AND(C25=$Q$12,D25=$V$8),A25,"")&amp;" "&amp;IF(AND(C26=$Q$12,D26=$V$8),A26,"")&amp;" "&amp;IF(AND(C27=$Q$12,D27=$V$8),A27,"")</f>
        <v xml:space="preserve">                  </v>
      </c>
      <c r="N12" s="88"/>
      <c r="O12" s="484"/>
      <c r="P12" s="91">
        <v>0.4</v>
      </c>
      <c r="Q12" s="82" t="s">
        <v>272</v>
      </c>
      <c r="R12" s="97" t="s">
        <v>298</v>
      </c>
      <c r="S12" s="93" t="s">
        <v>278</v>
      </c>
      <c r="T12" s="93" t="s">
        <v>278</v>
      </c>
      <c r="U12" s="89" t="s">
        <v>296</v>
      </c>
      <c r="V12" s="90" t="s">
        <v>297</v>
      </c>
      <c r="Y12" s="72"/>
      <c r="Z12" s="72"/>
      <c r="AA12" s="84"/>
      <c r="AB12" s="94"/>
      <c r="AC12" s="95"/>
      <c r="AD12" s="92"/>
      <c r="AE12" s="92"/>
      <c r="AF12" s="92"/>
      <c r="AG12" s="96"/>
      <c r="AH12" s="92"/>
      <c r="AI12" s="84"/>
      <c r="AJ12" s="84"/>
    </row>
    <row r="13" spans="1:36" ht="93" customHeight="1" thickBot="1" x14ac:dyDescent="0.25">
      <c r="A13" s="85" t="str">
        <f>'2 CONTEXTO E IDENTIFICACIÓN'!A15</f>
        <v>R116</v>
      </c>
      <c r="B13" s="86" t="str">
        <f>+'2 CONTEXTO E IDENTIFICACIÓN'!J15</f>
        <v>Posibilidad de afectación económica y reputacional por condenas, pagos de sentencias, acción de repetición y procesos disciplinarios fiscales o penales a causa de inadecuada defensa Institucional</v>
      </c>
      <c r="C13" s="87" t="str">
        <f>+'3 PROBABIL E IMPACTO INHERENTE'!F13</f>
        <v>Media</v>
      </c>
      <c r="D13" s="87" t="str">
        <f>+'3 PROBABIL E IMPACTO INHERENTE'!N13</f>
        <v>Catastrófico</v>
      </c>
      <c r="E13" s="86" t="str">
        <f t="shared" si="0"/>
        <v>Extremo</v>
      </c>
      <c r="F13" s="88"/>
      <c r="G13" s="487"/>
      <c r="H13" s="98" t="s">
        <v>268</v>
      </c>
      <c r="I13" s="99" t="str">
        <f>+IF(AND(C9=$Q$13,D9=$R$8),A9,"")&amp;" "&amp;IF(AND(C10=$Q$13,D10=$R$8),A10,"")&amp;" "&amp;IF(AND(C11=$Q$13,D11=$R$8),A11,"")&amp;" "&amp;IF(AND(C12=$Q$13,D12=$R$8),A12,"")&amp;" "&amp;IF(AND(C13=$Q$13,D13=$R$8),A13,"")&amp;" "&amp;IF(AND(C14=$Q$13,D14=$R$8),A14,"")&amp;" "&amp;IF(AND(C15=$Q$13,D15=$R$8),A15,"")&amp;" "&amp;IF(AND(C16=$Q$13,D16=$R$8),A16,"")&amp;" "&amp;IF(AND(C17=$Q$13,D17=$R$8),A17,"")&amp;" "&amp;IF(AND(C18=$Q$13,D18=$R$8),A18,"")&amp;" "&amp;IF(AND(C19=$Q$13,D19=$R$8),A19,"")&amp;" "&amp;IF(AND(C20=$Q$13,D20=$R$8),A20,"")&amp;" "&amp;IF(AND(C21=$Q$13,D21=$R$8),A21,"")&amp;" "&amp;IF(AND(C22=$Q$13,D22=$R$8),A22,"")&amp;" "&amp;IF(AND(C23=$Q$13,D23=$R$8),A23,"")&amp;" "&amp;IF(AND(C24=$Q$13,D24=$R$8),A24,"")&amp;" "&amp;IF(AND(C25=$Q$13,D25=$R$8),A25,"")&amp;" "&amp;IF(AND(C26=$Q$13,D26=$R$8),A26,"")&amp;" "&amp;IF(AND(C27=$Q$13,D27=$R$8),A27,"")</f>
        <v xml:space="preserve">                  </v>
      </c>
      <c r="J13" s="99" t="str">
        <f>+IF(AND(C9=$Q$13,D9=$S$8),A9,"")&amp;" "&amp;IF(AND(C10=$Q$13,D10=$S$8),A10,"")&amp;" "&amp;IF(AND(C11=$Q$13,D11=$S$8),A11,"")&amp;" "&amp;IF(AND(C12=$Q$13,D12=$S$8),A12,"")&amp;" "&amp;IF(AND(C13=$Q$13,D13=$S$8),A13,"")&amp;" "&amp;IF(AND(C14=$Q$13,D14=$S$8),A14,"")&amp;" "&amp;IF(AND(C15=$Q$13,D15=$S$8),A15,"")&amp;" "&amp;IF(AND(C16=$Q$13,D16=$S$8),A16,"")&amp;" "&amp;IF(AND(C17=$Q$13,D17=$S$8),A17,"")&amp;" "&amp;IF(AND(C18=$Q$13,D18=$S$8),A18,"")&amp;" "&amp;IF(AND(C19=$Q$13,D19=$S$8),A19,"")&amp;" "&amp;IF(AND(C20=$Q$13,D20=$S$8),A20,"")&amp;" "&amp;IF(AND(C21=$Q$13,D21=$S$8),A21,"")&amp;" "&amp;IF(AND(C22=$Q$13,D22=$S$8),A22,"")&amp;" "&amp;IF(AND(C23=$Q$13,D23=$S$8),A23,"")&amp;" "&amp;IF(AND(C24=$Q$13,D24=$S$8),A24,"")&amp;" "&amp;IF(AND(C25=$Q$13,D25=$S$8),A25,"")&amp;" "&amp;IF(AND(C26=$Q$13,D26=$S$8),A26,"")&amp;" "&amp;IF(AND(C27=$Q$13,D27=$S$8),A27,"")</f>
        <v xml:space="preserve">                  </v>
      </c>
      <c r="K13" s="100" t="str">
        <f>+IF(AND(C9=$Q$13,D9=$T$8),A9,"")&amp;" "&amp;IF(AND(C10=$Q$13,D10=$T$8),A10,"")&amp;" "&amp;IF(AND(C11=$Q$13,D11=$T$8),A11,"")&amp;" "&amp;IF(AND(C12=$Q$13,D12=$T$8),A12,"")&amp;" "&amp;IF(AND(C13=$Q$13,D13=$T$8),A13,"")&amp;" "&amp;IF(AND(C14=$Q$13,D14=$T$8),A14,"")&amp;" "&amp;IF(AND(C15=$Q$13,D15=$T$8),A15,"")&amp;" "&amp;IF(AND(C16=$Q$13,D16=$T$8),A16,"")&amp;" "&amp;IF(AND(C17=$Q$13,D17=$T$8),A17,"")&amp;" "&amp;IF(AND(C18=$Q$13,D18=$T$8),A18,"")&amp;" "&amp;IF(AND(C19=$Q$13,D19=$T$8),A19,"")&amp;" "&amp;IF(AND(C20=$Q$13,D20=$T$8),A20,"")&amp;" "&amp;IF(AND(C21=$Q$13,D21=$T$8),A21,"")&amp;" "&amp;IF(AND(C22=$Q$13,D22=$T$8),A22,"")&amp;" "&amp;IF(AND(C23=$Q$13,D23=$T$8),A23,"")&amp;" "&amp;IF(AND(C24=$Q$13,D24=$T$8),A24,"")&amp;" "&amp;IF(AND(C25=$Q$13,D25=$T$8),A25,"")&amp;" "&amp;IF(AND(C26=$Q$13,D26=$T$8),A26,"")&amp;" "&amp;IF(AND(C27=$Q$13,D27=$T$8),A27,"")</f>
        <v xml:space="preserve">                  </v>
      </c>
      <c r="L13" s="101" t="str">
        <f>+IF(AND(C9=$Q$13,D9=$U$8),A9,"")&amp;" "&amp;IF(AND(C10=$Q$13,D10=$U$8),A10,"")&amp;" "&amp;IF(AND(C11=$Q$13,D11=$U$8),A11,"")&amp;" "&amp;IF(AND(C12=$Q$13,D12=$U$8),A12,"")&amp;" "&amp;IF(AND(C13=$Q$13,D13=$U$8),A13,"")&amp;" "&amp;IF(AND(C14=$Q$13,D14=$U$8),A14,"")&amp;" "&amp;IF(AND(C15=$Q$13,D15=$U$8),A15,"")&amp;" "&amp;IF(AND(C16=$Q$13,D16=$U$8),A16,"")&amp;" "&amp;IF(AND(C17=$Q$13,D17=$U$8),A17,"")&amp;" "&amp;IF(AND(C18=$Q$13,D18=$U$8),A18,"")&amp;" "&amp;IF(AND(C19=$Q$13,D19=$U$8),A19,"")&amp;" "&amp;IF(AND(C20=$Q$13,D20=$U$8),A20,"")&amp;" "&amp;IF(AND(C21=$Q$13,D21=$U$8),A21,"")&amp;" "&amp;IF(AND(C22=$Q$13,D22=$U$8),A22,"")&amp;" "&amp;IF(AND(C23=$Q$13,D23=$U$8),A23,"")&amp;" "&amp;IF(AND(C24=$Q$13,D24=$U$8),A24,"")&amp;" "&amp;IF(AND(C25=$Q$13,D25=$U$8),A25,"")&amp;" "&amp;IF(AND(C26=$Q$13,D26=$U$8),A26,"")&amp;" "&amp;IF(AND(C27=$Q$13,D27=$U$8),A27,"")</f>
        <v xml:space="preserve">                  </v>
      </c>
      <c r="M13" s="102" t="str">
        <f>+IF(AND(C9=$Q$13,D9=$V$8),A9,"")&amp;" "&amp;IF(AND(C10=$Q$13,D10=$V$8),A10,"")&amp;" "&amp;IF(AND(C11=$Q$13,D11=$V$8),A11,"")&amp;" "&amp;IF(AND(C12=$Q$13,D12=$V$8),A12,"")&amp;" "&amp;IF(AND(C13=$Q$13,D13=$V$8),A13,"")&amp;" "&amp;IF(AND(C14=$Q$13,D14=$V$8),A14,"")&amp;" "&amp;IF(AND(C15=$Q$13,D15=$V$8),A15,"")&amp;" "&amp;IF(AND(C16=$Q$13,D16=$V$8),A16,"")&amp;" "&amp;IF(AND(C17=$Q$13,D17=$V$8),A17,"")&amp;" "&amp;IF(AND(C18=$Q$13,D18=$V$8),A18,"")&amp;" "&amp;IF(AND(C19=$Q$13,D19=$V$8),A19,"")&amp;" "&amp;IF(AND(C20=$Q$13,D20=$V$8),A20,"")&amp;" "&amp;IF(AND(C21=$Q$13,D21=$V$8),A21,"")&amp;" "&amp;IF(AND(C22=$Q$13,D22=$V$8),A22,"")&amp;" "&amp;IF(AND(C23=$Q$13,D23=$V$8),A23,"")&amp;" "&amp;IF(AND(C24=$Q$13,D24=$V$8),A24,"")&amp;" "&amp;IF(AND(C25=$Q$13,D25=$V$8),A25,"")&amp;" "&amp;IF(AND(C26=$Q$13,D26=$V$8),A26,"")&amp;" "&amp;IF(AND(C27=$Q$13,D27=$V$8),A27,"")</f>
        <v xml:space="preserve">                  </v>
      </c>
      <c r="N13" s="88"/>
      <c r="O13" s="485"/>
      <c r="P13" s="103">
        <v>0.2</v>
      </c>
      <c r="Q13" s="104" t="s">
        <v>268</v>
      </c>
      <c r="R13" s="99" t="s">
        <v>298</v>
      </c>
      <c r="S13" s="99" t="s">
        <v>298</v>
      </c>
      <c r="T13" s="100" t="s">
        <v>278</v>
      </c>
      <c r="U13" s="101" t="s">
        <v>296</v>
      </c>
      <c r="V13" s="102" t="s">
        <v>297</v>
      </c>
      <c r="Y13" s="72"/>
      <c r="Z13" s="72"/>
      <c r="AA13" s="84"/>
      <c r="AB13" s="94"/>
      <c r="AC13" s="95"/>
      <c r="AD13" s="92"/>
      <c r="AE13" s="92"/>
      <c r="AF13" s="92"/>
      <c r="AG13" s="105"/>
      <c r="AH13" s="92"/>
      <c r="AI13" s="84"/>
      <c r="AJ13" s="84"/>
    </row>
    <row r="14" spans="1:36" ht="93" customHeight="1" x14ac:dyDescent="0.2">
      <c r="A14" s="85" t="str">
        <f>'2 CONTEXTO E IDENTIFICACIÓN'!A16</f>
        <v>R117</v>
      </c>
      <c r="B14" s="86" t="str">
        <f>+'2 CONTEXTO E IDENTIFICACIÓN'!J16</f>
        <v>Posibilidad de afectación económica y reputacional pordecisiones erradas, procesos penales, fiscales, judiciales o disciplinarios a causa de emitir conceptos equivocados</v>
      </c>
      <c r="C14" s="87" t="str">
        <f>+'3 PROBABIL E IMPACTO INHERENTE'!F14</f>
        <v>Media</v>
      </c>
      <c r="D14" s="87" t="str">
        <f>+'3 PROBABIL E IMPACTO INHERENTE'!N14</f>
        <v>Moderado</v>
      </c>
      <c r="E14" s="86" t="str">
        <f t="shared" si="0"/>
        <v>Moderado</v>
      </c>
      <c r="F14" s="88"/>
      <c r="G14" s="88"/>
      <c r="H14" s="88"/>
      <c r="I14" s="88"/>
      <c r="J14" s="88"/>
      <c r="K14" s="88"/>
      <c r="L14" s="88"/>
      <c r="M14" s="88"/>
      <c r="N14" s="88"/>
      <c r="Y14" s="72"/>
      <c r="Z14" s="72"/>
      <c r="AA14" s="84"/>
      <c r="AB14" s="94"/>
      <c r="AC14" s="95"/>
      <c r="AD14" s="92"/>
      <c r="AE14" s="92"/>
      <c r="AF14" s="92"/>
      <c r="AG14" s="92"/>
      <c r="AH14" s="92"/>
      <c r="AI14" s="84"/>
      <c r="AJ14" s="84"/>
    </row>
    <row r="15" spans="1:36" ht="93" customHeight="1" x14ac:dyDescent="0.2">
      <c r="A15" s="85" t="str">
        <f>'2 CONTEXTO E IDENTIFICACIÓN'!A17</f>
        <v>R118</v>
      </c>
      <c r="B15" s="86" t="str">
        <f>+'2 CONTEXTO E IDENTIFICACIÓN'!J17</f>
        <v>Posibilidad de afectación económica y reputacional por pérdida de la eficiencia en el proceso a causa de inobservancia Normativa (Desactualización Normativa)</v>
      </c>
      <c r="C15" s="87" t="str">
        <f>+'3 PROBABIL E IMPACTO INHERENTE'!F15</f>
        <v>Media</v>
      </c>
      <c r="D15" s="87" t="str">
        <f>+'3 PROBABIL E IMPACTO INHERENTE'!N15</f>
        <v>Mayor</v>
      </c>
      <c r="E15" s="86" t="str">
        <f t="shared" si="0"/>
        <v>Alto</v>
      </c>
      <c r="F15" s="88"/>
      <c r="G15" s="88"/>
      <c r="H15" s="88"/>
      <c r="I15" s="88"/>
      <c r="J15" s="88"/>
      <c r="K15" s="88"/>
      <c r="L15" s="88"/>
      <c r="M15" s="88"/>
      <c r="N15" s="88"/>
      <c r="R15" s="76" t="s">
        <v>299</v>
      </c>
      <c r="T15" s="72"/>
      <c r="U15" s="72"/>
      <c r="V15" s="72"/>
      <c r="W15" s="72"/>
      <c r="X15" s="72"/>
      <c r="Y15" s="72"/>
      <c r="Z15" s="72"/>
      <c r="AA15" s="84"/>
      <c r="AB15" s="94"/>
      <c r="AC15" s="84"/>
      <c r="AD15" s="95"/>
      <c r="AE15" s="95"/>
      <c r="AF15" s="95"/>
      <c r="AG15" s="95"/>
      <c r="AH15" s="95"/>
      <c r="AI15" s="84"/>
      <c r="AJ15" s="84"/>
    </row>
    <row r="16" spans="1:36" ht="93" customHeight="1" x14ac:dyDescent="0.2">
      <c r="A16" s="85" t="str">
        <f>'2 CONTEXTO E IDENTIFICACIÓN'!A18</f>
        <v>R119</v>
      </c>
      <c r="B16" s="86" t="str">
        <f>+'2 CONTEXTO E IDENTIFICACIÓN'!J18</f>
        <v>Posibilidad de pérdida económica y reputacional por demandas, reprocesos, incremento en costos, pérdida de imagen y credibilidad institucional a causa de fraude electoral</v>
      </c>
      <c r="C16" s="87" t="str">
        <f>+'3 PROBABIL E IMPACTO INHERENTE'!F16</f>
        <v>Baja</v>
      </c>
      <c r="D16" s="87" t="str">
        <f>+'3 PROBABIL E IMPACTO INHERENTE'!N16</f>
        <v>Mayor</v>
      </c>
      <c r="E16" s="86" t="str">
        <f t="shared" si="0"/>
        <v>Alto</v>
      </c>
      <c r="F16" s="88"/>
      <c r="G16" s="88"/>
      <c r="H16" s="88"/>
      <c r="I16" s="88"/>
      <c r="J16" s="88"/>
      <c r="K16" s="88"/>
      <c r="L16" s="88"/>
      <c r="M16" s="88"/>
      <c r="N16" s="88"/>
      <c r="R16" s="106" t="s">
        <v>297</v>
      </c>
      <c r="T16" s="72"/>
      <c r="U16" s="72"/>
      <c r="V16" s="72"/>
      <c r="W16" s="72"/>
      <c r="X16" s="72"/>
      <c r="Y16" s="72"/>
      <c r="Z16" s="72"/>
      <c r="AA16" s="84"/>
      <c r="AB16" s="84"/>
      <c r="AC16" s="84"/>
      <c r="AD16" s="92"/>
      <c r="AE16" s="92"/>
      <c r="AF16" s="92"/>
      <c r="AG16" s="92"/>
      <c r="AH16" s="92"/>
      <c r="AI16" s="84"/>
      <c r="AJ16" s="84"/>
    </row>
    <row r="17" spans="1:36" ht="93" customHeight="1" x14ac:dyDescent="0.2">
      <c r="A17" s="85" t="str">
        <f>'2 CONTEXTO E IDENTIFICACIÓN'!A19</f>
        <v>R120</v>
      </c>
      <c r="B17" s="86" t="str">
        <f>+'2 CONTEXTO E IDENTIFICACIÓN'!J19</f>
        <v>Posibilidad de pérdida económica y reputacional por extralimitación de funciones, posibles incumplimientos contractuales, procesos de acoso laboral, ineficiencia administrativa y procesos penales, fiscales, judiciales o disciplinarios a causa de trafico de influencias</v>
      </c>
      <c r="C17" s="87" t="str">
        <f>+'3 PROBABIL E IMPACTO INHERENTE'!F17</f>
        <v>Media</v>
      </c>
      <c r="D17" s="87" t="str">
        <f>+'3 PROBABIL E IMPACTO INHERENTE'!N17</f>
        <v>Mayor</v>
      </c>
      <c r="E17" s="86" t="str">
        <f t="shared" si="0"/>
        <v>Alto</v>
      </c>
      <c r="F17" s="88"/>
      <c r="G17" s="88"/>
      <c r="H17" s="88"/>
      <c r="I17" s="88"/>
      <c r="J17" s="88"/>
      <c r="K17" s="88"/>
      <c r="L17" s="88"/>
      <c r="M17" s="88"/>
      <c r="N17" s="88"/>
      <c r="R17" s="89" t="s">
        <v>296</v>
      </c>
      <c r="S17" s="72"/>
      <c r="T17" s="72"/>
      <c r="U17" s="72"/>
      <c r="V17" s="72"/>
      <c r="W17" s="72"/>
      <c r="X17" s="72"/>
      <c r="Y17" s="72"/>
      <c r="Z17" s="72"/>
      <c r="AA17" s="84"/>
      <c r="AB17" s="84"/>
      <c r="AC17" s="84"/>
      <c r="AD17" s="92"/>
      <c r="AE17" s="92"/>
      <c r="AF17" s="92"/>
      <c r="AG17" s="92"/>
      <c r="AH17" s="92"/>
      <c r="AI17" s="84"/>
      <c r="AJ17" s="84"/>
    </row>
    <row r="18" spans="1:36" ht="93" customHeight="1" x14ac:dyDescent="0.2">
      <c r="A18" s="85" t="str">
        <f>'2 CONTEXTO E IDENTIFICACIÓN'!A20</f>
        <v>R121</v>
      </c>
      <c r="B18" s="86" t="str">
        <f>+'2 CONTEXTO E IDENTIFICACIÓN'!J20</f>
        <v>Posibilidad de afectación económica y reputacional por incumplimiento de la normativa de protección de datos personales (habeas data) a causa de debido a la filtración o acceso no autorizado a la información, originado por debilidades en los controles de seguridad de la información</v>
      </c>
      <c r="C18" s="87" t="str">
        <f>+'3 PROBABIL E IMPACTO INHERENTE'!F18</f>
        <v>Muy Alta</v>
      </c>
      <c r="D18" s="87" t="str">
        <f>+'3 PROBABIL E IMPACTO INHERENTE'!N18</f>
        <v>Mayor</v>
      </c>
      <c r="E18" s="86" t="str">
        <f t="shared" si="0"/>
        <v>Alto</v>
      </c>
      <c r="F18" s="88"/>
      <c r="G18" s="88"/>
      <c r="H18" s="88"/>
      <c r="I18" s="88"/>
      <c r="J18" s="88"/>
      <c r="K18" s="88"/>
      <c r="L18" s="88"/>
      <c r="M18" s="88"/>
      <c r="N18" s="88"/>
      <c r="Q18" s="107"/>
      <c r="R18" s="93" t="s">
        <v>278</v>
      </c>
      <c r="S18" s="107"/>
      <c r="T18" s="107"/>
      <c r="U18" s="107"/>
      <c r="V18" s="107"/>
      <c r="W18" s="107"/>
      <c r="X18" s="107"/>
      <c r="Y18" s="107"/>
      <c r="Z18" s="107"/>
      <c r="AA18" s="84"/>
      <c r="AB18" s="84"/>
      <c r="AC18" s="108"/>
      <c r="AD18" s="108"/>
      <c r="AE18" s="108"/>
      <c r="AF18" s="108"/>
      <c r="AG18" s="108"/>
      <c r="AH18" s="108"/>
      <c r="AI18" s="84"/>
      <c r="AJ18" s="84"/>
    </row>
    <row r="19" spans="1:36" ht="93" customHeight="1" x14ac:dyDescent="0.2">
      <c r="A19" s="85" t="str">
        <f>'2 CONTEXTO E IDENTIFICACIÓN'!A21</f>
        <v>R122</v>
      </c>
      <c r="B19" s="86" t="str">
        <f>+'2 CONTEXTO E IDENTIFICACIÓN'!J21</f>
        <v>Posibilidad de afectación reputacional por incumplimiento de los terminos procesales a causa de exceso de carga laboral, insuficiente recurso humano o radicación inoportuna en relación a la ocurrencia de los hechos</v>
      </c>
      <c r="C19" s="87" t="str">
        <f>+'3 PROBABIL E IMPACTO INHERENTE'!F19</f>
        <v>Media</v>
      </c>
      <c r="D19" s="87" t="str">
        <f>+'3 PROBABIL E IMPACTO INHERENTE'!N19</f>
        <v>Moderado</v>
      </c>
      <c r="E19" s="86" t="str">
        <f t="shared" si="0"/>
        <v>Moderado</v>
      </c>
      <c r="F19" s="88"/>
      <c r="G19" s="88"/>
      <c r="H19" s="88"/>
      <c r="I19" s="88"/>
      <c r="J19" s="88"/>
      <c r="K19" s="88"/>
      <c r="L19" s="88"/>
      <c r="M19" s="88"/>
      <c r="N19" s="88"/>
      <c r="Q19" s="107"/>
      <c r="R19" s="97" t="s">
        <v>298</v>
      </c>
      <c r="Y19" s="107"/>
      <c r="Z19" s="107"/>
      <c r="AA19" s="84"/>
      <c r="AB19" s="84"/>
      <c r="AC19" s="84"/>
      <c r="AD19" s="92"/>
      <c r="AE19" s="92"/>
      <c r="AF19" s="92"/>
      <c r="AG19" s="92"/>
      <c r="AH19" s="92"/>
      <c r="AI19" s="84"/>
      <c r="AJ19" s="84"/>
    </row>
    <row r="20" spans="1:36" ht="93" customHeight="1" x14ac:dyDescent="0.2">
      <c r="A20" s="85" t="str">
        <f>'2 CONTEXTO E IDENTIFICACIÓN'!A22</f>
        <v>R123</v>
      </c>
      <c r="B20" s="86" t="str">
        <f>+'2 CONTEXTO E IDENTIFICACIÓN'!J22</f>
        <v xml:space="preserve"> por a causa de </v>
      </c>
      <c r="C20" s="87" t="str">
        <f>+'3 PROBABIL E IMPACTO INHERENTE'!F20</f>
        <v/>
      </c>
      <c r="D20" s="87" t="str">
        <f>+'3 PROBABIL E IMPACTO INHERENTE'!N20</f>
        <v/>
      </c>
      <c r="E20" s="86" t="str">
        <f t="shared" si="0"/>
        <v/>
      </c>
      <c r="F20" s="88"/>
      <c r="G20" s="88"/>
      <c r="H20" s="88"/>
      <c r="I20" s="88"/>
      <c r="J20" s="88"/>
      <c r="K20" s="88"/>
      <c r="L20" s="88"/>
      <c r="M20" s="88"/>
      <c r="N20" s="88"/>
      <c r="O20" s="109"/>
      <c r="P20" s="109"/>
      <c r="Q20" s="107"/>
      <c r="Y20" s="107"/>
      <c r="Z20" s="107"/>
      <c r="AA20" s="84"/>
      <c r="AB20" s="84"/>
      <c r="AC20" s="84"/>
      <c r="AD20" s="92"/>
      <c r="AE20" s="92"/>
      <c r="AF20" s="92"/>
      <c r="AG20" s="92"/>
      <c r="AH20" s="92"/>
      <c r="AI20" s="84"/>
      <c r="AJ20" s="84"/>
    </row>
    <row r="21" spans="1:36" ht="93" customHeight="1" x14ac:dyDescent="0.2">
      <c r="A21" s="85" t="str">
        <f>'2 CONTEXTO E IDENTIFICACIÓN'!A23</f>
        <v>R124</v>
      </c>
      <c r="B21" s="86" t="str">
        <f>+'2 CONTEXTO E IDENTIFICACIÓN'!J23</f>
        <v xml:space="preserve"> por a causa de </v>
      </c>
      <c r="C21" s="87" t="str">
        <f>+'3 PROBABIL E IMPACTO INHERENTE'!F21</f>
        <v/>
      </c>
      <c r="D21" s="87" t="str">
        <f>+'3 PROBABIL E IMPACTO INHERENTE'!N21</f>
        <v/>
      </c>
      <c r="E21" s="86" t="str">
        <f t="shared" si="0"/>
        <v/>
      </c>
      <c r="F21" s="88"/>
      <c r="G21" s="88"/>
      <c r="H21" s="88"/>
      <c r="I21" s="88"/>
      <c r="J21" s="88"/>
      <c r="K21" s="88"/>
      <c r="L21" s="88"/>
      <c r="M21" s="88"/>
      <c r="N21" s="88"/>
      <c r="O21" s="109"/>
      <c r="P21" s="109"/>
      <c r="Q21" s="110"/>
      <c r="Y21" s="107"/>
      <c r="Z21" s="107"/>
      <c r="AA21" s="84"/>
      <c r="AB21" s="105"/>
      <c r="AC21" s="105"/>
      <c r="AD21" s="105"/>
      <c r="AE21" s="105"/>
      <c r="AF21" s="105"/>
      <c r="AG21" s="105"/>
      <c r="AH21" s="92"/>
      <c r="AI21" s="84"/>
      <c r="AJ21" s="84"/>
    </row>
    <row r="22" spans="1:36" ht="93" customHeight="1" x14ac:dyDescent="0.2">
      <c r="A22" s="85" t="str">
        <f>'2 CONTEXTO E IDENTIFICACIÓN'!A24</f>
        <v>R125</v>
      </c>
      <c r="B22" s="86" t="str">
        <f>+'2 CONTEXTO E IDENTIFICACIÓN'!J24</f>
        <v xml:space="preserve"> por a causa de </v>
      </c>
      <c r="C22" s="87" t="str">
        <f>+'3 PROBABIL E IMPACTO INHERENTE'!F22</f>
        <v/>
      </c>
      <c r="D22" s="87" t="str">
        <f>+'3 PROBABIL E IMPACTO INHERENTE'!N22</f>
        <v/>
      </c>
      <c r="E22" s="86" t="str">
        <f t="shared" si="0"/>
        <v/>
      </c>
      <c r="F22" s="88"/>
      <c r="G22" s="88"/>
      <c r="H22" s="88"/>
      <c r="I22" s="88"/>
      <c r="J22" s="88"/>
      <c r="K22" s="88"/>
      <c r="L22" s="88"/>
      <c r="M22" s="88"/>
      <c r="N22" s="88"/>
      <c r="O22" s="109"/>
      <c r="P22" s="109"/>
      <c r="AA22" s="84"/>
      <c r="AB22" s="111"/>
      <c r="AC22" s="111"/>
      <c r="AD22" s="111"/>
      <c r="AE22" s="111"/>
      <c r="AF22" s="111"/>
      <c r="AG22" s="111"/>
      <c r="AH22" s="92"/>
      <c r="AI22" s="84"/>
      <c r="AJ22" s="84"/>
    </row>
    <row r="23" spans="1:36" ht="93" customHeight="1" x14ac:dyDescent="0.2">
      <c r="A23" s="85" t="str">
        <f>'2 CONTEXTO E IDENTIFICACIÓN'!A25</f>
        <v>R126</v>
      </c>
      <c r="B23" s="86" t="str">
        <f>+'2 CONTEXTO E IDENTIFICACIÓN'!J25</f>
        <v xml:space="preserve"> por a causa de </v>
      </c>
      <c r="C23" s="87" t="str">
        <f>+'3 PROBABIL E IMPACTO INHERENTE'!F23</f>
        <v/>
      </c>
      <c r="D23" s="87" t="str">
        <f>+'3 PROBABIL E IMPACTO INHERENTE'!N23</f>
        <v/>
      </c>
      <c r="E23" s="86" t="str">
        <f t="shared" si="0"/>
        <v/>
      </c>
      <c r="F23" s="88"/>
      <c r="G23" s="88"/>
      <c r="H23" s="88"/>
      <c r="I23" s="88"/>
      <c r="J23" s="88"/>
      <c r="K23" s="88"/>
      <c r="L23" s="88"/>
      <c r="M23" s="88"/>
      <c r="N23" s="88"/>
      <c r="O23" s="109"/>
      <c r="P23" s="109"/>
      <c r="AA23" s="84"/>
      <c r="AB23" s="105"/>
      <c r="AC23" s="105"/>
      <c r="AD23" s="105"/>
      <c r="AE23" s="105"/>
      <c r="AF23" s="105"/>
      <c r="AG23" s="105"/>
      <c r="AH23" s="92"/>
      <c r="AI23" s="84"/>
      <c r="AJ23" s="84"/>
    </row>
    <row r="24" spans="1:36" ht="93" customHeight="1" x14ac:dyDescent="0.2">
      <c r="A24" s="85" t="str">
        <f>'2 CONTEXTO E IDENTIFICACIÓN'!A26</f>
        <v>R127</v>
      </c>
      <c r="B24" s="86" t="str">
        <f>+'2 CONTEXTO E IDENTIFICACIÓN'!J26</f>
        <v xml:space="preserve"> por a causa de </v>
      </c>
      <c r="C24" s="87" t="str">
        <f>+'3 PROBABIL E IMPACTO INHERENTE'!F24</f>
        <v/>
      </c>
      <c r="D24" s="87" t="str">
        <f>+'3 PROBABIL E IMPACTO INHERENTE'!N24</f>
        <v/>
      </c>
      <c r="E24" s="86" t="str">
        <f t="shared" si="0"/>
        <v/>
      </c>
      <c r="F24" s="88"/>
      <c r="G24" s="88"/>
      <c r="H24" s="88"/>
      <c r="I24" s="88"/>
      <c r="J24" s="88"/>
      <c r="K24" s="88"/>
      <c r="L24" s="88"/>
      <c r="M24" s="88"/>
      <c r="N24" s="88"/>
      <c r="AA24" s="84"/>
      <c r="AB24" s="105"/>
      <c r="AC24" s="105"/>
      <c r="AD24" s="105"/>
      <c r="AE24" s="105"/>
      <c r="AF24" s="105"/>
      <c r="AG24" s="105"/>
      <c r="AH24" s="92"/>
      <c r="AI24" s="84"/>
      <c r="AJ24" s="84"/>
    </row>
    <row r="25" spans="1:36" ht="93" customHeight="1" x14ac:dyDescent="0.25">
      <c r="A25" s="85" t="str">
        <f>'2 CONTEXTO E IDENTIFICACIÓN'!A27</f>
        <v>R128</v>
      </c>
      <c r="B25" s="86" t="str">
        <f>+'2 CONTEXTO E IDENTIFICACIÓN'!J27</f>
        <v xml:space="preserve"> por a causa de </v>
      </c>
      <c r="C25" s="87" t="str">
        <f>+'3 PROBABIL E IMPACTO INHERENTE'!F25</f>
        <v/>
      </c>
      <c r="D25" s="87" t="str">
        <f>+'3 PROBABIL E IMPACTO INHERENTE'!N25</f>
        <v/>
      </c>
      <c r="E25" s="86" t="str">
        <f t="shared" si="0"/>
        <v/>
      </c>
      <c r="F25" s="88"/>
      <c r="G25" s="88"/>
      <c r="H25" s="88"/>
      <c r="I25" s="88"/>
      <c r="J25" s="88"/>
      <c r="K25" s="88"/>
      <c r="L25" s="88"/>
      <c r="M25" s="88"/>
      <c r="N25" s="88"/>
    </row>
    <row r="26" spans="1:36" ht="93" customHeight="1" x14ac:dyDescent="0.25">
      <c r="A26" s="85" t="str">
        <f>'2 CONTEXTO E IDENTIFICACIÓN'!A28</f>
        <v>R129</v>
      </c>
      <c r="B26" s="86" t="str">
        <f>+'2 CONTEXTO E IDENTIFICACIÓN'!J28</f>
        <v xml:space="preserve"> por a causa de </v>
      </c>
      <c r="C26" s="87" t="str">
        <f>+'3 PROBABIL E IMPACTO INHERENTE'!F26</f>
        <v/>
      </c>
      <c r="D26" s="87" t="str">
        <f>+'3 PROBABIL E IMPACTO INHERENTE'!N26</f>
        <v/>
      </c>
      <c r="E26" s="86" t="str">
        <f t="shared" si="0"/>
        <v/>
      </c>
      <c r="F26" s="88"/>
      <c r="G26" s="88"/>
      <c r="H26" s="88"/>
      <c r="I26" s="88"/>
      <c r="J26" s="88"/>
      <c r="K26" s="88"/>
      <c r="L26" s="88"/>
      <c r="M26" s="88"/>
      <c r="N26" s="88"/>
    </row>
    <row r="27" spans="1:36" ht="93" customHeight="1" x14ac:dyDescent="0.25">
      <c r="A27" s="85" t="str">
        <f>'2 CONTEXTO E IDENTIFICACIÓN'!A29</f>
        <v>R130</v>
      </c>
      <c r="B27" s="86" t="str">
        <f>+'2 CONTEXTO E IDENTIFICACIÓN'!J29</f>
        <v xml:space="preserve"> por a causa de </v>
      </c>
      <c r="C27" s="87" t="str">
        <f>+'3 PROBABIL E IMPACTO INHERENTE'!F27</f>
        <v/>
      </c>
      <c r="D27" s="87" t="str">
        <f>+'3 PROBABIL E IMPACTO INHERENTE'!N27</f>
        <v/>
      </c>
      <c r="E27" s="86" t="str">
        <f t="shared" si="0"/>
        <v/>
      </c>
      <c r="F27" s="88"/>
      <c r="G27" s="88"/>
      <c r="H27" s="88"/>
      <c r="I27" s="88"/>
      <c r="J27" s="88"/>
      <c r="K27" s="88"/>
      <c r="L27" s="88"/>
      <c r="M27" s="88"/>
      <c r="N27" s="88"/>
    </row>
    <row r="28" spans="1:36" ht="93" customHeight="1" x14ac:dyDescent="0.25">
      <c r="B28" s="68"/>
      <c r="D28" s="68"/>
      <c r="E28" s="68"/>
      <c r="F28" s="88"/>
      <c r="G28" s="88"/>
      <c r="H28" s="88"/>
      <c r="I28" s="88"/>
      <c r="J28" s="88"/>
      <c r="K28" s="88"/>
      <c r="L28" s="88"/>
      <c r="M28" s="88"/>
      <c r="N28" s="88"/>
    </row>
    <row r="29" spans="1:36" ht="14.45" customHeight="1" x14ac:dyDescent="0.25">
      <c r="B29" s="68"/>
      <c r="D29" s="68"/>
      <c r="E29" s="68"/>
      <c r="F29" s="68"/>
      <c r="G29" s="68"/>
      <c r="H29" s="68"/>
      <c r="I29" s="68"/>
      <c r="J29" s="68"/>
      <c r="K29" s="68"/>
      <c r="L29" s="68"/>
      <c r="M29" s="68"/>
      <c r="N29" s="68"/>
      <c r="Y29" s="73"/>
      <c r="Z29" s="73"/>
      <c r="AA29" s="73"/>
      <c r="AB29" s="73"/>
      <c r="AC29" s="73"/>
      <c r="AD29" s="68"/>
      <c r="AE29" s="68"/>
      <c r="AF29" s="68"/>
      <c r="AG29" s="68"/>
      <c r="AH29" s="68"/>
    </row>
    <row r="30" spans="1:36" ht="39" customHeight="1" x14ac:dyDescent="0.25">
      <c r="B30" s="68"/>
      <c r="D30" s="68"/>
      <c r="E30" s="68"/>
      <c r="F30" s="68"/>
      <c r="G30" s="68"/>
      <c r="H30" s="68"/>
      <c r="I30" s="68"/>
      <c r="J30" s="68"/>
      <c r="K30" s="68"/>
      <c r="L30" s="68"/>
      <c r="M30" s="68"/>
      <c r="N30" s="68"/>
      <c r="Y30" s="73"/>
      <c r="Z30" s="73"/>
      <c r="AA30" s="73"/>
      <c r="AB30" s="73"/>
      <c r="AC30" s="73"/>
      <c r="AD30" s="68"/>
      <c r="AE30" s="68"/>
      <c r="AF30" s="68"/>
      <c r="AG30" s="68"/>
      <c r="AH30" s="68"/>
    </row>
    <row r="31" spans="1:36" ht="19.5" customHeight="1" x14ac:dyDescent="0.25">
      <c r="B31" s="68"/>
      <c r="D31" s="68"/>
      <c r="E31" s="68"/>
      <c r="F31" s="68"/>
      <c r="G31" s="68"/>
      <c r="H31" s="68"/>
      <c r="I31" s="68"/>
      <c r="J31" s="68"/>
      <c r="K31" s="68"/>
      <c r="L31" s="68"/>
      <c r="M31" s="68"/>
      <c r="N31" s="68"/>
      <c r="Y31" s="73"/>
      <c r="Z31" s="73"/>
      <c r="AA31" s="73"/>
      <c r="AB31" s="73"/>
      <c r="AC31" s="73"/>
      <c r="AD31" s="68"/>
      <c r="AE31" s="68"/>
      <c r="AF31" s="68"/>
      <c r="AG31" s="68"/>
      <c r="AH31" s="68"/>
    </row>
    <row r="32" spans="1:36" ht="19.5" customHeight="1" x14ac:dyDescent="0.25">
      <c r="B32" s="68"/>
      <c r="D32" s="68"/>
      <c r="E32" s="68"/>
      <c r="F32" s="68"/>
      <c r="G32" s="68"/>
      <c r="H32" s="68"/>
      <c r="I32" s="68"/>
      <c r="J32" s="68"/>
      <c r="K32" s="68"/>
      <c r="L32" s="68"/>
      <c r="M32" s="68"/>
      <c r="N32" s="68"/>
      <c r="Y32" s="73"/>
      <c r="Z32" s="73"/>
      <c r="AA32" s="73"/>
      <c r="AB32" s="73"/>
      <c r="AC32" s="73"/>
      <c r="AD32" s="68"/>
      <c r="AE32" s="68"/>
      <c r="AF32" s="68"/>
      <c r="AG32" s="68"/>
      <c r="AH32" s="68"/>
    </row>
    <row r="33" spans="2:29" s="68" customFormat="1" ht="19.5" customHeight="1" x14ac:dyDescent="0.25">
      <c r="Y33" s="73"/>
      <c r="Z33" s="73"/>
      <c r="AA33" s="73"/>
      <c r="AB33" s="73"/>
      <c r="AC33" s="73"/>
    </row>
    <row r="34" spans="2:29" s="68" customFormat="1" ht="19.5" customHeight="1" x14ac:dyDescent="0.25">
      <c r="Y34" s="73"/>
      <c r="Z34" s="73"/>
      <c r="AA34" s="73"/>
      <c r="AB34" s="73"/>
      <c r="AC34" s="73"/>
    </row>
    <row r="35" spans="2:29" s="68" customFormat="1" ht="19.5" customHeight="1" x14ac:dyDescent="0.25">
      <c r="B35" s="73"/>
      <c r="D35" s="73"/>
      <c r="E35" s="73"/>
      <c r="Y35" s="73"/>
      <c r="Z35" s="73"/>
      <c r="AA35" s="73"/>
      <c r="AB35" s="73"/>
      <c r="AC35" s="73"/>
    </row>
  </sheetData>
  <sheetProtection formatCells="0" formatColumns="0" formatRows="0" sort="0" autoFilter="0" pivotTables="0"/>
  <dataConsolidate/>
  <mergeCells count="11">
    <mergeCell ref="R6:V6"/>
    <mergeCell ref="A1:A2"/>
    <mergeCell ref="C7:E7"/>
    <mergeCell ref="O9:O13"/>
    <mergeCell ref="I7:M7"/>
    <mergeCell ref="G9:G13"/>
    <mergeCell ref="B1:B2"/>
    <mergeCell ref="G6:M6"/>
    <mergeCell ref="B4:D4"/>
    <mergeCell ref="B5:D5"/>
    <mergeCell ref="C1:D1"/>
  </mergeCells>
  <conditionalFormatting sqref="C9:C27">
    <cfRule type="cellIs" dxfId="64" priority="6" operator="equal">
      <formula>$Q$13</formula>
    </cfRule>
    <cfRule type="cellIs" dxfId="63" priority="7" operator="equal">
      <formula>$Q$12</formula>
    </cfRule>
    <cfRule type="cellIs" dxfId="62" priority="8" operator="equal">
      <formula>$Q$11</formula>
    </cfRule>
    <cfRule type="cellIs" dxfId="61" priority="9" operator="equal">
      <formula>$Q$10</formula>
    </cfRule>
    <cfRule type="cellIs" dxfId="60" priority="10" operator="equal">
      <formula>$Q$9</formula>
    </cfRule>
  </conditionalFormatting>
  <conditionalFormatting sqref="D9:D27">
    <cfRule type="cellIs" dxfId="59" priority="1" operator="equal">
      <formula>$R$8</formula>
    </cfRule>
    <cfRule type="cellIs" dxfId="58" priority="2" operator="equal">
      <formula>$S$8</formula>
    </cfRule>
    <cfRule type="cellIs" dxfId="57" priority="3" operator="equal">
      <formula>$T$8</formula>
    </cfRule>
    <cfRule type="cellIs" dxfId="56" priority="4" operator="equal">
      <formula>$U$8</formula>
    </cfRule>
    <cfRule type="cellIs" dxfId="55" priority="5" operator="equal">
      <formula>$V$8</formula>
    </cfRule>
  </conditionalFormatting>
  <conditionalFormatting sqref="E9:E27">
    <cfRule type="cellIs" dxfId="54" priority="102" operator="equal">
      <formula>$R$16</formula>
    </cfRule>
    <cfRule type="cellIs" dxfId="53" priority="103" operator="equal">
      <formula>$R$17</formula>
    </cfRule>
    <cfRule type="cellIs" dxfId="52" priority="104" operator="equal">
      <formula>$R$18</formula>
    </cfRule>
    <cfRule type="cellIs" dxfId="51" priority="105" operator="equal">
      <formula>$R$19</formula>
    </cfRule>
  </conditionalFormatting>
  <dataValidations disablePrompts="1" count="3">
    <dataValidation type="list" allowBlank="1" showInputMessage="1" showErrorMessage="1" sqref="JB9:JH16">
      <formula1>#REF!</formula1>
    </dataValidation>
    <dataValidation allowBlank="1" showInputMessage="1" showErrorMessage="1" prompt="La probabilidad se encuentra determinada por una escala de 1 a 3, siendo 1 la menor probabilidad de ocurrencia del riesgo y 3 la mayor probabilidad de  ocurrencia." sqref="JA8"/>
    <dataValidation allowBlank="1" showInputMessage="1" showErrorMessage="1" prompt="Es la materialización del riesgo y las consecuencias de su aparición. Su escala es: 5 bajo impacto, 10 medio, 20 alto impacto._x000a_" sqref="JB8:JH8"/>
  </dataValidations>
  <printOptions horizontalCentered="1" verticalCentered="1"/>
  <pageMargins left="0.31496062992125984" right="0.27559055118110237" top="0.23622047244094491" bottom="0.15748031496062992" header="0" footer="0"/>
  <pageSetup paperSize="5" scale="65"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AA127"/>
  <sheetViews>
    <sheetView showGridLines="0" tabSelected="1" view="pageBreakPreview" topLeftCell="A7" zoomScale="85" zoomScaleNormal="10" zoomScaleSheetLayoutView="85" workbookViewId="0">
      <pane xSplit="4" ySplit="1" topLeftCell="G8" activePane="bottomRight" state="frozen"/>
      <selection activeCell="A7" sqref="A7"/>
      <selection pane="topRight" activeCell="E7" sqref="E7"/>
      <selection pane="bottomLeft" activeCell="A8" sqref="A8"/>
      <selection pane="bottomRight" activeCell="I8" sqref="I8"/>
    </sheetView>
  </sheetViews>
  <sheetFormatPr baseColWidth="10" defaultColWidth="11.42578125" defaultRowHeight="14.25" x14ac:dyDescent="0.25"/>
  <cols>
    <col min="1" max="1" width="14.85546875" style="44" customWidth="1"/>
    <col min="2" max="2" width="29.42578125" style="44" bestFit="1" customWidth="1"/>
    <col min="3" max="3" width="15.42578125" style="44" customWidth="1"/>
    <col min="4" max="4" width="11.42578125" style="44" customWidth="1"/>
    <col min="5" max="5" width="10.140625" style="44" customWidth="1"/>
    <col min="6" max="6" width="17.42578125" style="44" customWidth="1"/>
    <col min="7" max="8" width="21.85546875" style="44" customWidth="1"/>
    <col min="9" max="9" width="25.85546875" style="44" customWidth="1"/>
    <col min="10" max="10" width="15.42578125" style="44" customWidth="1"/>
    <col min="11" max="11" width="12.140625" style="51" customWidth="1"/>
    <col min="12" max="12" width="14.140625" style="51" customWidth="1"/>
    <col min="13" max="13" width="19.42578125" style="44" bestFit="1" customWidth="1"/>
    <col min="14" max="14" width="12.140625" style="51" customWidth="1"/>
    <col min="15" max="15" width="18.85546875" style="51" customWidth="1"/>
    <col min="16" max="16" width="16.42578125" style="51" bestFit="1" customWidth="1"/>
    <col min="17" max="17" width="14.42578125" style="51" customWidth="1"/>
    <col min="18" max="18" width="13" style="51" customWidth="1"/>
    <col min="19" max="19" width="13.42578125" style="298" customWidth="1"/>
    <col min="20" max="20" width="19.42578125" style="298" customWidth="1"/>
    <col min="21" max="21" width="12.42578125" style="298" customWidth="1"/>
    <col min="22" max="22" width="16.42578125" style="145" customWidth="1"/>
    <col min="23" max="23" width="14.42578125" style="145" customWidth="1"/>
    <col min="24" max="24" width="11.42578125" style="44"/>
    <col min="25" max="25" width="21.42578125" style="4" customWidth="1"/>
    <col min="26" max="26" width="7.42578125" style="4" bestFit="1" customWidth="1"/>
    <col min="27" max="27" width="8.42578125" style="4" bestFit="1" customWidth="1"/>
    <col min="28" max="16384" width="11.42578125" style="44"/>
  </cols>
  <sheetData>
    <row r="1" spans="1:27" s="40" customFormat="1" ht="45" customHeight="1" x14ac:dyDescent="0.2">
      <c r="A1" s="466"/>
      <c r="B1" s="500" t="str">
        <f>+'2 CONTEXTO E IDENTIFICACIÓN'!A1</f>
        <v>MAPA DE RIESGOS</v>
      </c>
      <c r="C1" s="478"/>
      <c r="D1" s="479"/>
      <c r="E1" s="295"/>
      <c r="F1" s="3"/>
      <c r="G1" s="217" t="str">
        <f>+'2 CONTEXTO E IDENTIFICACIÓN'!$I$5</f>
        <v>Elaboración o Actualización:</v>
      </c>
      <c r="H1" s="231">
        <f>'2 CONTEXTO E IDENTIFICACIÓN'!J5</f>
        <v>46133</v>
      </c>
      <c r="I1" s="13"/>
      <c r="J1" s="13"/>
      <c r="K1" s="13"/>
      <c r="L1" s="43"/>
      <c r="M1" s="42"/>
      <c r="N1" s="43"/>
      <c r="O1" s="43"/>
      <c r="P1" s="43"/>
      <c r="Q1" s="43"/>
      <c r="R1" s="43"/>
      <c r="S1" s="292"/>
      <c r="T1" s="43"/>
      <c r="U1" s="43"/>
      <c r="V1" s="145"/>
      <c r="W1" s="145"/>
      <c r="X1" s="38"/>
      <c r="Y1" s="4"/>
      <c r="Z1" s="4"/>
      <c r="AA1" s="4"/>
    </row>
    <row r="2" spans="1:27" s="40" customFormat="1" ht="45" customHeight="1" x14ac:dyDescent="0.2">
      <c r="A2" s="466"/>
      <c r="B2" s="501"/>
      <c r="C2" s="39" t="str">
        <f>+'2 CONTEXTO E IDENTIFICACIÓN'!A3</f>
        <v>VERSIÓN:</v>
      </c>
      <c r="D2" s="39">
        <f>'2 CONTEXTO E IDENTIFICACIÓN'!B3</f>
        <v>5</v>
      </c>
      <c r="E2" s="295"/>
      <c r="F2" s="295"/>
      <c r="G2" s="220" t="str">
        <f>+'2 CONTEXTO E IDENTIFICACIÓN'!$E$6</f>
        <v xml:space="preserve">Vigencia: </v>
      </c>
      <c r="H2" s="218">
        <f>'2 CONTEXTO E IDENTIFICACIÓN'!G6</f>
        <v>46023</v>
      </c>
      <c r="I2" s="219" t="s">
        <v>100</v>
      </c>
      <c r="J2" s="216">
        <f>'2 CONTEXTO E IDENTIFICACIÓN'!J6</f>
        <v>46387</v>
      </c>
      <c r="K2" s="295"/>
      <c r="L2" s="46"/>
      <c r="M2" s="45"/>
      <c r="N2" s="46"/>
      <c r="O2" s="46"/>
      <c r="P2" s="46"/>
      <c r="Q2" s="46"/>
      <c r="R2" s="46"/>
      <c r="S2" s="292"/>
      <c r="T2" s="43"/>
      <c r="U2" s="295"/>
      <c r="V2" s="145"/>
      <c r="W2" s="291"/>
      <c r="X2" s="38"/>
      <c r="Y2" s="3"/>
      <c r="Z2" s="3"/>
      <c r="AA2" s="3"/>
    </row>
    <row r="3" spans="1:27" s="40" customFormat="1" ht="15.75" thickBot="1" x14ac:dyDescent="0.25">
      <c r="A3" s="12" t="s">
        <v>95</v>
      </c>
      <c r="B3" s="468" t="str">
        <f>'2 CONTEXTO E IDENTIFICACIÓN'!B5</f>
        <v>POLITECNICO COLOMBIANO JAIME ISAZA CADAVID</v>
      </c>
      <c r="C3" s="468"/>
      <c r="D3" s="468"/>
      <c r="E3" s="344"/>
      <c r="F3" s="295"/>
      <c r="G3" s="344"/>
      <c r="H3" s="344"/>
      <c r="I3" s="344"/>
      <c r="J3" s="344"/>
      <c r="K3" s="345"/>
      <c r="L3" s="345"/>
      <c r="M3" s="344"/>
      <c r="N3" s="345"/>
      <c r="O3" s="345"/>
      <c r="P3" s="345"/>
      <c r="Q3" s="345"/>
      <c r="R3" s="345"/>
      <c r="S3" s="296"/>
      <c r="T3" s="296"/>
      <c r="U3" s="296"/>
      <c r="V3" s="145"/>
      <c r="W3" s="145"/>
      <c r="X3" s="38"/>
      <c r="Y3" s="3"/>
      <c r="Z3" s="3"/>
      <c r="AA3" s="3"/>
    </row>
    <row r="4" spans="1:27" s="48" customFormat="1" ht="16.5" customHeight="1" x14ac:dyDescent="0.25">
      <c r="A4" s="12" t="s">
        <v>96</v>
      </c>
      <c r="B4" s="468" t="str">
        <f>'2 CONTEXTO E IDENTIFICACIÓN'!F5</f>
        <v>NORMATIVA Y LEGAL</v>
      </c>
      <c r="C4" s="469"/>
      <c r="D4" s="469"/>
      <c r="E4" s="47" t="s">
        <v>300</v>
      </c>
      <c r="F4" s="45" t="s">
        <v>301</v>
      </c>
      <c r="G4" s="47"/>
      <c r="H4" s="47"/>
      <c r="I4" s="47"/>
      <c r="J4" s="346"/>
      <c r="K4" s="346"/>
      <c r="L4" s="346"/>
      <c r="M4" s="346"/>
      <c r="N4" s="346"/>
      <c r="O4" s="346"/>
      <c r="P4" s="346"/>
      <c r="Q4" s="346"/>
      <c r="R4" s="346"/>
      <c r="S4" s="497" t="s">
        <v>302</v>
      </c>
      <c r="T4" s="497" t="s">
        <v>303</v>
      </c>
      <c r="U4" s="497" t="s">
        <v>65</v>
      </c>
      <c r="V4" s="145"/>
      <c r="W4" s="145"/>
      <c r="X4" s="38"/>
      <c r="Y4" s="459" t="s">
        <v>304</v>
      </c>
      <c r="Z4" s="460"/>
      <c r="AA4" s="461"/>
    </row>
    <row r="5" spans="1:27" s="48" customFormat="1" ht="16.5" customHeight="1" x14ac:dyDescent="0.25">
      <c r="A5" s="224"/>
      <c r="B5" s="223"/>
      <c r="C5" s="223"/>
      <c r="D5" s="145"/>
      <c r="E5" s="47"/>
      <c r="F5" s="47"/>
      <c r="G5" s="47"/>
      <c r="H5" s="47"/>
      <c r="I5" s="47"/>
      <c r="J5" s="512" t="s">
        <v>305</v>
      </c>
      <c r="K5" s="513"/>
      <c r="L5" s="513"/>
      <c r="M5" s="513"/>
      <c r="N5" s="513"/>
      <c r="O5" s="513"/>
      <c r="P5" s="513"/>
      <c r="Q5" s="513"/>
      <c r="R5" s="514"/>
      <c r="S5" s="498"/>
      <c r="T5" s="498"/>
      <c r="U5" s="498"/>
      <c r="V5" s="145"/>
      <c r="W5" s="145"/>
      <c r="X5" s="38"/>
      <c r="Y5" s="21" t="s">
        <v>259</v>
      </c>
      <c r="Z5" s="22" t="s">
        <v>306</v>
      </c>
      <c r="AA5" s="23" t="s">
        <v>307</v>
      </c>
    </row>
    <row r="6" spans="1:27" ht="29.25" customHeight="1" x14ac:dyDescent="0.25">
      <c r="A6" s="495" t="s">
        <v>253</v>
      </c>
      <c r="B6" s="495" t="s">
        <v>254</v>
      </c>
      <c r="C6" s="495" t="s">
        <v>308</v>
      </c>
      <c r="D6" s="495" t="s">
        <v>309</v>
      </c>
      <c r="E6" s="502" t="s">
        <v>310</v>
      </c>
      <c r="F6" s="507" t="s">
        <v>47</v>
      </c>
      <c r="G6" s="508"/>
      <c r="H6" s="502"/>
      <c r="I6" s="184"/>
      <c r="J6" s="504" t="s">
        <v>117</v>
      </c>
      <c r="K6" s="505"/>
      <c r="L6" s="505"/>
      <c r="M6" s="505"/>
      <c r="N6" s="506"/>
      <c r="O6" s="509" t="s">
        <v>311</v>
      </c>
      <c r="P6" s="510"/>
      <c r="Q6" s="510"/>
      <c r="R6" s="511"/>
      <c r="S6" s="499"/>
      <c r="T6" s="499"/>
      <c r="U6" s="499"/>
      <c r="X6" s="38"/>
      <c r="Y6" s="304" t="s">
        <v>268</v>
      </c>
      <c r="Z6" s="28">
        <v>0.01</v>
      </c>
      <c r="AA6" s="27">
        <v>0.2</v>
      </c>
    </row>
    <row r="7" spans="1:27" s="38" customFormat="1" ht="72" thickBot="1" x14ac:dyDescent="0.3">
      <c r="A7" s="496"/>
      <c r="B7" s="496"/>
      <c r="C7" s="496"/>
      <c r="D7" s="496"/>
      <c r="E7" s="503"/>
      <c r="F7" s="49" t="s">
        <v>312</v>
      </c>
      <c r="G7" s="144" t="s">
        <v>313</v>
      </c>
      <c r="H7" s="144" t="s">
        <v>314</v>
      </c>
      <c r="I7" s="144" t="s">
        <v>315</v>
      </c>
      <c r="J7" s="49" t="s">
        <v>49</v>
      </c>
      <c r="K7" s="50" t="s">
        <v>51</v>
      </c>
      <c r="L7" s="50" t="s">
        <v>53</v>
      </c>
      <c r="M7" s="49" t="s">
        <v>54</v>
      </c>
      <c r="N7" s="50" t="s">
        <v>56</v>
      </c>
      <c r="O7" s="50" t="s">
        <v>121</v>
      </c>
      <c r="P7" s="50" t="s">
        <v>122</v>
      </c>
      <c r="Q7" s="50" t="s">
        <v>316</v>
      </c>
      <c r="R7" s="50" t="s">
        <v>317</v>
      </c>
      <c r="S7" s="50" t="s">
        <v>60</v>
      </c>
      <c r="T7" s="50" t="s">
        <v>62</v>
      </c>
      <c r="U7" s="285" t="s">
        <v>64</v>
      </c>
      <c r="V7" s="50" t="s">
        <v>318</v>
      </c>
      <c r="W7" s="50" t="s">
        <v>319</v>
      </c>
      <c r="Y7" s="305" t="s">
        <v>272</v>
      </c>
      <c r="Z7" s="28">
        <v>0.21</v>
      </c>
      <c r="AA7" s="27">
        <v>0.4</v>
      </c>
    </row>
    <row r="8" spans="1:27" ht="114.75" thickBot="1" x14ac:dyDescent="0.3">
      <c r="A8" s="515" t="str">
        <f>'2 CONTEXTO E IDENTIFICACIÓN'!A11</f>
        <v>R112</v>
      </c>
      <c r="B8" s="519" t="str">
        <f>+'2 CONTEXTO E IDENTIFICACIÓN'!J11</f>
        <v>Posibilidad de afectación reputacional por pérdida de la memoria documental a causa de inadecuado manejo de archivos de gestión</v>
      </c>
      <c r="C8" s="523">
        <f>+'3 PROBABIL E IMPACTO INHERENTE'!E9</f>
        <v>0.6</v>
      </c>
      <c r="D8" s="526">
        <f>+'3 PROBABIL E IMPACTO INHERENTE'!M9</f>
        <v>1</v>
      </c>
      <c r="E8" s="352">
        <v>1</v>
      </c>
      <c r="F8" s="327" t="s">
        <v>404</v>
      </c>
      <c r="G8" s="52" t="s">
        <v>405</v>
      </c>
      <c r="H8" s="52"/>
      <c r="I8" s="284" t="str">
        <f t="shared" ref="I8:I65" si="0">+CONCATENATE(F8," ",G8," ",H8)</f>
        <v xml:space="preserve">La Profesional de Archivo y Correspondencia participa en las jornadas de inducción y reinducción (otras capacitaciones internas) para orientar a los funcionarios en el tema </v>
      </c>
      <c r="J8" s="207" t="s">
        <v>131</v>
      </c>
      <c r="K8" s="297">
        <f>+IFERROR(VLOOKUP($J8,'11 FORMULAS'!$B$51:$C$53,2,0),"")</f>
        <v>0.25</v>
      </c>
      <c r="L8" s="297" t="str">
        <f>+IFERROR(VLOOKUP($J8,'11 FORMULAS'!$B$51:$D$53,3,0),"")</f>
        <v>Probabilidad</v>
      </c>
      <c r="M8" s="348" t="s">
        <v>143</v>
      </c>
      <c r="N8" s="349">
        <f>+IFERROR(VLOOKUP($M8,'11 FORMULAS'!$B$54:$C$55,2,0),"")</f>
        <v>0.15</v>
      </c>
      <c r="O8" s="350" t="s">
        <v>133</v>
      </c>
      <c r="P8" s="350" t="s">
        <v>237</v>
      </c>
      <c r="Q8" s="350" t="s">
        <v>146</v>
      </c>
      <c r="R8" s="350" t="s">
        <v>245</v>
      </c>
      <c r="S8" s="297">
        <f t="shared" ref="S8:S66" si="1">+IFERROR($K8+$N8,"")</f>
        <v>0.4</v>
      </c>
      <c r="T8" s="297">
        <f>IF($L8='11 FORMULAS'!$D$51,$C8-($C8*$S8),$C8)</f>
        <v>0.36</v>
      </c>
      <c r="U8" s="297">
        <f>IF(L8='11 FORMULAS'!$D$53,$D$8-($D$8*$S$8),$D$8)</f>
        <v>1</v>
      </c>
      <c r="V8" s="537">
        <f>+IF(T13="","",T13)</f>
        <v>4.6655999999999996E-2</v>
      </c>
      <c r="W8" s="540">
        <f>+IF(U13="","",U13)</f>
        <v>1</v>
      </c>
      <c r="X8" s="38"/>
      <c r="Y8" s="306" t="s">
        <v>276</v>
      </c>
      <c r="Z8" s="28">
        <v>0.41</v>
      </c>
      <c r="AA8" s="27">
        <v>0.6</v>
      </c>
    </row>
    <row r="9" spans="1:27" ht="100.5" thickBot="1" x14ac:dyDescent="0.3">
      <c r="A9" s="516"/>
      <c r="B9" s="520"/>
      <c r="C9" s="524"/>
      <c r="D9" s="527"/>
      <c r="E9" s="347">
        <v>2</v>
      </c>
      <c r="F9" s="326" t="s">
        <v>406</v>
      </c>
      <c r="G9" s="207" t="s">
        <v>407</v>
      </c>
      <c r="H9" s="207"/>
      <c r="I9" s="284" t="str">
        <f t="shared" si="0"/>
        <v xml:space="preserve">El Auxiliar de Archivo y correspondencia realiza revisión, asesorías y capacitación a los funcionarios de las áreas para facilitar la gestión documental </v>
      </c>
      <c r="J9" s="207" t="s">
        <v>131</v>
      </c>
      <c r="K9" s="297">
        <f>+IFERROR(VLOOKUP($J9,'11 FORMULAS'!$B$51:$C$53,2,0),"")</f>
        <v>0.25</v>
      </c>
      <c r="L9" s="297" t="str">
        <f>+IFERROR(VLOOKUP($J9,'11 FORMULAS'!$B$51:$D$53,3,0),"")</f>
        <v>Probabilidad</v>
      </c>
      <c r="M9" s="348" t="s">
        <v>143</v>
      </c>
      <c r="N9" s="349">
        <f>+IFERROR(VLOOKUP($M9,'11 FORMULAS'!$B$54:$C$55,2,0),"")</f>
        <v>0.15</v>
      </c>
      <c r="O9" s="350" t="s">
        <v>144</v>
      </c>
      <c r="P9" s="350" t="s">
        <v>237</v>
      </c>
      <c r="Q9" s="350" t="s">
        <v>135</v>
      </c>
      <c r="R9" s="350" t="s">
        <v>245</v>
      </c>
      <c r="S9" s="297">
        <f t="shared" si="1"/>
        <v>0.4</v>
      </c>
      <c r="T9" s="297">
        <f>IF($L9='11 FORMULAS'!$D$51,T8-(T8*$S9),T8)</f>
        <v>0.216</v>
      </c>
      <c r="U9" s="297">
        <f>IF(L9='11 FORMULAS'!$D$53,$D$8-($D$8*$S$8),$D$8)</f>
        <v>1</v>
      </c>
      <c r="V9" s="538"/>
      <c r="W9" s="541"/>
      <c r="X9" s="38"/>
      <c r="Y9" s="32" t="s">
        <v>281</v>
      </c>
      <c r="Z9" s="28">
        <v>0.61</v>
      </c>
      <c r="AA9" s="27">
        <v>0.8</v>
      </c>
    </row>
    <row r="10" spans="1:27" ht="86.25" thickBot="1" x14ac:dyDescent="0.3">
      <c r="A10" s="516"/>
      <c r="B10" s="520"/>
      <c r="C10" s="524"/>
      <c r="D10" s="527"/>
      <c r="E10" s="347">
        <v>3</v>
      </c>
      <c r="F10" s="327" t="s">
        <v>404</v>
      </c>
      <c r="G10" s="207" t="s">
        <v>408</v>
      </c>
      <c r="H10" s="207"/>
      <c r="I10" s="284" t="str">
        <f t="shared" si="0"/>
        <v xml:space="preserve">La Profesional de Archivo y Correspondencia coordina la difusión de la normatividad y procedimientos archivísticos </v>
      </c>
      <c r="J10" s="207" t="s">
        <v>131</v>
      </c>
      <c r="K10" s="297">
        <f>+IFERROR(VLOOKUP($J10,'11 FORMULAS'!$B$51:$C$53,2,0),"")</f>
        <v>0.25</v>
      </c>
      <c r="L10" s="297" t="str">
        <f>+IFERROR(VLOOKUP($J10,'11 FORMULAS'!$B$51:$D$53,3,0),"")</f>
        <v>Probabilidad</v>
      </c>
      <c r="M10" s="348" t="s">
        <v>143</v>
      </c>
      <c r="N10" s="349">
        <f>+IFERROR(VLOOKUP($M10,'11 FORMULAS'!$B$54:$C$55,2,0),"")</f>
        <v>0.15</v>
      </c>
      <c r="O10" s="350" t="s">
        <v>144</v>
      </c>
      <c r="P10" s="350" t="s">
        <v>237</v>
      </c>
      <c r="Q10" s="350" t="s">
        <v>135</v>
      </c>
      <c r="R10" s="350" t="s">
        <v>245</v>
      </c>
      <c r="S10" s="297">
        <f t="shared" si="1"/>
        <v>0.4</v>
      </c>
      <c r="T10" s="297">
        <f>IF($L10='11 FORMULAS'!$D$51,T9-(T9*$S10),T9)</f>
        <v>0.12959999999999999</v>
      </c>
      <c r="U10" s="297">
        <f>IF(L10='11 FORMULAS'!$D$53,$D$8-($D$8*$S$8),$D$8)</f>
        <v>1</v>
      </c>
      <c r="V10" s="538"/>
      <c r="W10" s="541"/>
      <c r="X10" s="38"/>
      <c r="Y10" s="307" t="s">
        <v>286</v>
      </c>
      <c r="Z10" s="28">
        <v>0.81</v>
      </c>
      <c r="AA10" s="27">
        <v>1</v>
      </c>
    </row>
    <row r="11" spans="1:27" ht="86.25" thickBot="1" x14ac:dyDescent="0.3">
      <c r="A11" s="517"/>
      <c r="B11" s="521"/>
      <c r="C11" s="524"/>
      <c r="D11" s="528"/>
      <c r="E11" s="347">
        <v>4</v>
      </c>
      <c r="F11" s="327" t="s">
        <v>404</v>
      </c>
      <c r="G11" s="323" t="s">
        <v>409</v>
      </c>
      <c r="H11" s="323"/>
      <c r="I11" s="284" t="str">
        <f t="shared" si="0"/>
        <v xml:space="preserve">La Profesional de Archivo y Correspondencia coordina la aplicación de las Tablas de Retención Documental en actualización </v>
      </c>
      <c r="J11" s="207" t="s">
        <v>131</v>
      </c>
      <c r="K11" s="297">
        <f>+IFERROR(VLOOKUP($J11,'11 FORMULAS'!$B$51:$C$53,2,0),"")</f>
        <v>0.25</v>
      </c>
      <c r="L11" s="297" t="str">
        <f>+IFERROR(VLOOKUP($J11,'11 FORMULAS'!$B$51:$D$53,3,0),"")</f>
        <v>Probabilidad</v>
      </c>
      <c r="M11" s="348" t="s">
        <v>143</v>
      </c>
      <c r="N11" s="349">
        <f>+IFERROR(VLOOKUP($M11,'11 FORMULAS'!$B$54:$C$55,2,0),"")</f>
        <v>0.15</v>
      </c>
      <c r="O11" s="350" t="s">
        <v>144</v>
      </c>
      <c r="P11" s="350" t="s">
        <v>237</v>
      </c>
      <c r="Q11" s="350" t="s">
        <v>135</v>
      </c>
      <c r="R11" s="350" t="s">
        <v>245</v>
      </c>
      <c r="S11" s="297">
        <f t="shared" si="1"/>
        <v>0.4</v>
      </c>
      <c r="T11" s="297">
        <f>IF($L11='11 FORMULAS'!$D$51,T10-(T10*$S11),T10)</f>
        <v>7.7759999999999996E-2</v>
      </c>
      <c r="U11" s="297">
        <f>IF(L11='11 FORMULAS'!$D$53,$D$8-($D$8*$S$8),$D$8)</f>
        <v>1</v>
      </c>
      <c r="V11" s="543"/>
      <c r="W11" s="544"/>
      <c r="X11" s="38"/>
      <c r="Y11" s="293"/>
      <c r="Z11" s="293"/>
      <c r="AA11" s="293"/>
    </row>
    <row r="12" spans="1:27" ht="86.25" thickBot="1" x14ac:dyDescent="0.3">
      <c r="A12" s="517"/>
      <c r="B12" s="521"/>
      <c r="C12" s="524"/>
      <c r="D12" s="528"/>
      <c r="E12" s="347">
        <v>5</v>
      </c>
      <c r="F12" s="328" t="s">
        <v>410</v>
      </c>
      <c r="G12" s="323" t="s">
        <v>411</v>
      </c>
      <c r="H12" s="323"/>
      <c r="I12" s="284" t="str">
        <f t="shared" si="0"/>
        <v xml:space="preserve">El técnico de Archivo y Correspondencia coordina la preparación y transferencia documental de las diferentes unidades de gestión </v>
      </c>
      <c r="J12" s="207" t="s">
        <v>131</v>
      </c>
      <c r="K12" s="297">
        <f>+IFERROR(VLOOKUP($J12,'11 FORMULAS'!$B$51:$C$53,2,0),"")</f>
        <v>0.25</v>
      </c>
      <c r="L12" s="297" t="str">
        <f>+IFERROR(VLOOKUP($J12,'11 FORMULAS'!$B$51:$D$53,3,0),"")</f>
        <v>Probabilidad</v>
      </c>
      <c r="M12" s="348" t="s">
        <v>143</v>
      </c>
      <c r="N12" s="349">
        <f>+IFERROR(VLOOKUP($M12,'11 FORMULAS'!$B$54:$C$55,2,0),"")</f>
        <v>0.15</v>
      </c>
      <c r="O12" s="350" t="s">
        <v>144</v>
      </c>
      <c r="P12" s="350" t="s">
        <v>237</v>
      </c>
      <c r="Q12" s="350" t="s">
        <v>135</v>
      </c>
      <c r="R12" s="350" t="s">
        <v>245</v>
      </c>
      <c r="S12" s="297">
        <f t="shared" si="1"/>
        <v>0.4</v>
      </c>
      <c r="T12" s="297">
        <f>IF($L12='11 FORMULAS'!$D$51,T11-(T11*$S12),T11)</f>
        <v>4.6655999999999996E-2</v>
      </c>
      <c r="U12" s="297">
        <f>IF(L12='11 FORMULAS'!$D$53,$D$8-($D$8*$S$8),$D$8)</f>
        <v>1</v>
      </c>
      <c r="V12" s="543"/>
      <c r="W12" s="544"/>
      <c r="X12" s="38"/>
      <c r="Y12" s="293"/>
      <c r="Z12" s="293"/>
      <c r="AA12" s="293"/>
    </row>
    <row r="13" spans="1:27" ht="29.25" hidden="1" thickBot="1" x14ac:dyDescent="0.3">
      <c r="A13" s="518"/>
      <c r="B13" s="522"/>
      <c r="C13" s="525"/>
      <c r="D13" s="529"/>
      <c r="E13" s="351">
        <v>6</v>
      </c>
      <c r="F13" s="329"/>
      <c r="G13" s="208"/>
      <c r="H13" s="208"/>
      <c r="I13" s="284" t="str">
        <f t="shared" si="0"/>
        <v xml:space="preserve">  </v>
      </c>
      <c r="J13" s="207"/>
      <c r="K13" s="297" t="str">
        <f>+IFERROR(VLOOKUP($J13,'11 FORMULAS'!$B$51:$C$53,2,0),"")</f>
        <v/>
      </c>
      <c r="L13" s="297" t="str">
        <f>+IFERROR(VLOOKUP($J13,'11 FORMULAS'!$B$51:$D$53,3,0),"")</f>
        <v/>
      </c>
      <c r="M13" s="348"/>
      <c r="N13" s="349" t="str">
        <f>+IFERROR(VLOOKUP($M13,'11 FORMULAS'!$B$54:$C$55,2,0),"")</f>
        <v/>
      </c>
      <c r="O13" s="350" t="s">
        <v>144</v>
      </c>
      <c r="P13" s="350" t="s">
        <v>237</v>
      </c>
      <c r="Q13" s="350" t="s">
        <v>135</v>
      </c>
      <c r="R13" s="350" t="s">
        <v>245</v>
      </c>
      <c r="S13" s="297" t="str">
        <f t="shared" si="1"/>
        <v/>
      </c>
      <c r="T13" s="297">
        <f>IF($L13='11 FORMULAS'!$D$51,T12-(T12*$S13),T12)</f>
        <v>4.6655999999999996E-2</v>
      </c>
      <c r="U13" s="297">
        <f>IF(L13='11 FORMULAS'!$D$53,$D$8-($D$8*$S$8),$D$8)</f>
        <v>1</v>
      </c>
      <c r="V13" s="539"/>
      <c r="W13" s="542"/>
      <c r="X13" s="38"/>
      <c r="Y13" s="293"/>
      <c r="Z13" s="293"/>
      <c r="AA13" s="293"/>
    </row>
    <row r="14" spans="1:27" ht="129" thickBot="1" x14ac:dyDescent="0.3">
      <c r="A14" s="515" t="str">
        <f>'2 CONTEXTO E IDENTIFICACIÓN'!A12</f>
        <v>R113</v>
      </c>
      <c r="B14" s="519" t="str">
        <f>+'2 CONTEXTO E IDENTIFICACIÓN'!J12</f>
        <v xml:space="preserve">Posibilidad de afectación económica y reputacional por deterioro y pérdida de la información a causa de insuficiente infraestructura física y tecnológica para una adecuada gestión documental </v>
      </c>
      <c r="C14" s="530">
        <f>+'3 PROBABIL E IMPACTO INHERENTE'!E10</f>
        <v>0.6</v>
      </c>
      <c r="D14" s="526">
        <f>+'3 PROBABIL E IMPACTO INHERENTE'!M10</f>
        <v>0.4</v>
      </c>
      <c r="E14" s="352">
        <v>1</v>
      </c>
      <c r="F14" s="327" t="s">
        <v>412</v>
      </c>
      <c r="G14" s="52" t="s">
        <v>413</v>
      </c>
      <c r="H14" s="52"/>
      <c r="I14" s="284" t="str">
        <f t="shared" si="0"/>
        <v xml:space="preserve">La profesional especializada y/o el técnico de la Coordinación de Archivo y Correspondencia realizan supervisión de la digitalización de algunas series documentales contratadas </v>
      </c>
      <c r="J14" s="207" t="s">
        <v>131</v>
      </c>
      <c r="K14" s="297">
        <f>+IFERROR(VLOOKUP($J14,'11 FORMULAS'!$B$51:$C$53,2,0),"")</f>
        <v>0.25</v>
      </c>
      <c r="L14" s="297" t="str">
        <f>+IFERROR(VLOOKUP($J14,'11 FORMULAS'!$B$51:$D$53,3,0),"")</f>
        <v>Probabilidad</v>
      </c>
      <c r="M14" s="348" t="s">
        <v>143</v>
      </c>
      <c r="N14" s="349">
        <f>+IFERROR(VLOOKUP($M14,'11 FORMULAS'!$B$54:$C$55,2,0),"")</f>
        <v>0.15</v>
      </c>
      <c r="O14" s="350" t="s">
        <v>144</v>
      </c>
      <c r="P14" s="350" t="s">
        <v>237</v>
      </c>
      <c r="Q14" s="350" t="s">
        <v>135</v>
      </c>
      <c r="R14" s="350" t="s">
        <v>245</v>
      </c>
      <c r="S14" s="297">
        <f t="shared" si="1"/>
        <v>0.4</v>
      </c>
      <c r="T14" s="297">
        <f>IF($L14='11 FORMULAS'!$D$51,$C14-($C14*$S14),$C14)</f>
        <v>0.36</v>
      </c>
      <c r="U14" s="297">
        <f>IF(L14='11 FORMULAS'!$D$53,$D$14-($D$14*$S$14),$D$14)</f>
        <v>0.4</v>
      </c>
      <c r="V14" s="537">
        <f>+IF(T19="","",T19)</f>
        <v>0.12959999999999999</v>
      </c>
      <c r="W14" s="540">
        <f>+IF(U19="","",U19)</f>
        <v>0.4</v>
      </c>
      <c r="X14" s="38"/>
      <c r="Y14" s="293"/>
      <c r="Z14" s="294"/>
      <c r="AA14" s="294"/>
    </row>
    <row r="15" spans="1:27" ht="200.25" thickBot="1" x14ac:dyDescent="0.3">
      <c r="A15" s="516"/>
      <c r="B15" s="520"/>
      <c r="C15" s="531"/>
      <c r="D15" s="527"/>
      <c r="E15" s="347">
        <v>2</v>
      </c>
      <c r="F15" s="326" t="s">
        <v>412</v>
      </c>
      <c r="G15" s="207" t="s">
        <v>414</v>
      </c>
      <c r="H15" s="207"/>
      <c r="I15" s="284" t="str">
        <f t="shared" si="0"/>
        <v xml:space="preserve">La profesional especializada y/o el técnico de la Coordinación de Archivo y Correspondencia envían demanda de operación  para adecuar condiciones de infraestructura física y tecnológica para el almacenamiento del acervo documental, concordantes con el Acuerdo 049 del Archivo General de la Nación </v>
      </c>
      <c r="J15" s="207" t="s">
        <v>131</v>
      </c>
      <c r="K15" s="297">
        <f>+IFERROR(VLOOKUP($J15,'11 FORMULAS'!$B$51:$C$53,2,0),"")</f>
        <v>0.25</v>
      </c>
      <c r="L15" s="297" t="str">
        <f>+IFERROR(VLOOKUP($J15,'11 FORMULAS'!$B$51:$D$53,3,0),"")</f>
        <v>Probabilidad</v>
      </c>
      <c r="M15" s="348" t="s">
        <v>143</v>
      </c>
      <c r="N15" s="349">
        <f>+IFERROR(VLOOKUP($M15,'11 FORMULAS'!$B$54:$C$55,2,0),"")</f>
        <v>0.15</v>
      </c>
      <c r="O15" s="350" t="s">
        <v>144</v>
      </c>
      <c r="P15" s="350" t="s">
        <v>237</v>
      </c>
      <c r="Q15" s="350" t="s">
        <v>135</v>
      </c>
      <c r="R15" s="350" t="s">
        <v>245</v>
      </c>
      <c r="S15" s="297">
        <f t="shared" si="1"/>
        <v>0.4</v>
      </c>
      <c r="T15" s="297">
        <f>IF($L15='11 FORMULAS'!$D$51,T14-(T14*$S15),T14)</f>
        <v>0.216</v>
      </c>
      <c r="U15" s="297">
        <f>IF(L15='11 FORMULAS'!$D$53,$D$14-($D$14*$S$14),$D$14)</f>
        <v>0.4</v>
      </c>
      <c r="V15" s="538"/>
      <c r="W15" s="541"/>
      <c r="X15" s="38"/>
      <c r="Y15" s="293"/>
      <c r="Z15" s="294"/>
      <c r="AA15" s="294"/>
    </row>
    <row r="16" spans="1:27" ht="228.75" thickBot="1" x14ac:dyDescent="0.3">
      <c r="A16" s="516"/>
      <c r="B16" s="520"/>
      <c r="C16" s="531"/>
      <c r="D16" s="527"/>
      <c r="E16" s="347">
        <v>3</v>
      </c>
      <c r="F16" s="326" t="s">
        <v>412</v>
      </c>
      <c r="G16" s="207" t="s">
        <v>415</v>
      </c>
      <c r="H16" s="207"/>
      <c r="I16" s="284" t="str">
        <f t="shared" si="0"/>
        <v xml:space="preserve">La profesional especializada y/o el técnico de la Coordinación de Archivo y Correspondencia envían demanda de operación para adquisición de nuevos módulos para el Sistema de Gestión Documental (Desarrollos SGDM), adquisición de Computadores, Impresoras stiker, Scaner, Licencia Procapture del Scaner, Firmas certificadas </v>
      </c>
      <c r="J16" s="207" t="s">
        <v>131</v>
      </c>
      <c r="K16" s="297">
        <f>+IFERROR(VLOOKUP($J16,'11 FORMULAS'!$B$51:$C$53,2,0),"")</f>
        <v>0.25</v>
      </c>
      <c r="L16" s="297" t="str">
        <f>+IFERROR(VLOOKUP($J16,'11 FORMULAS'!$B$51:$D$53,3,0),"")</f>
        <v>Probabilidad</v>
      </c>
      <c r="M16" s="348" t="s">
        <v>143</v>
      </c>
      <c r="N16" s="349">
        <f>+IFERROR(VLOOKUP($M16,'11 FORMULAS'!$B$54:$C$55,2,0),"")</f>
        <v>0.15</v>
      </c>
      <c r="O16" s="350" t="s">
        <v>144</v>
      </c>
      <c r="P16" s="350" t="s">
        <v>237</v>
      </c>
      <c r="Q16" s="350" t="s">
        <v>135</v>
      </c>
      <c r="R16" s="350" t="s">
        <v>245</v>
      </c>
      <c r="S16" s="297">
        <f t="shared" si="1"/>
        <v>0.4</v>
      </c>
      <c r="T16" s="297">
        <f>IF($L16='11 FORMULAS'!$D$51,T15-(T15*$S16),T15)</f>
        <v>0.12959999999999999</v>
      </c>
      <c r="U16" s="297">
        <f>IF(L16='11 FORMULAS'!$D$53,$D$14-($D$14*$S$14),$D$14)</f>
        <v>0.4</v>
      </c>
      <c r="V16" s="538"/>
      <c r="W16" s="541"/>
      <c r="X16" s="38"/>
      <c r="Y16" s="293"/>
      <c r="Z16" s="294"/>
      <c r="AA16" s="294"/>
    </row>
    <row r="17" spans="1:27" ht="29.25" thickBot="1" x14ac:dyDescent="0.3">
      <c r="A17" s="516"/>
      <c r="B17" s="520"/>
      <c r="C17" s="531"/>
      <c r="D17" s="527"/>
      <c r="E17" s="347">
        <v>4</v>
      </c>
      <c r="F17" s="326"/>
      <c r="G17" s="207"/>
      <c r="H17" s="207"/>
      <c r="I17" s="284" t="str">
        <f t="shared" si="0"/>
        <v xml:space="preserve">  </v>
      </c>
      <c r="J17" s="207"/>
      <c r="K17" s="297" t="str">
        <f>+IFERROR(VLOOKUP($J17,'11 FORMULAS'!$B$51:$C$53,2,0),"")</f>
        <v/>
      </c>
      <c r="L17" s="297" t="str">
        <f>+IFERROR(VLOOKUP($J17,'11 FORMULAS'!$B$51:$D$53,3,0),"")</f>
        <v/>
      </c>
      <c r="M17" s="348"/>
      <c r="N17" s="349" t="str">
        <f>+IFERROR(VLOOKUP($M17,'11 FORMULAS'!$B$54:$C$55,2,0),"")</f>
        <v/>
      </c>
      <c r="O17" s="350" t="s">
        <v>144</v>
      </c>
      <c r="P17" s="350" t="s">
        <v>237</v>
      </c>
      <c r="Q17" s="350" t="s">
        <v>135</v>
      </c>
      <c r="R17" s="350" t="s">
        <v>245</v>
      </c>
      <c r="S17" s="297" t="str">
        <f t="shared" si="1"/>
        <v/>
      </c>
      <c r="T17" s="297">
        <f>IF($L17='11 FORMULAS'!$D$51,T16-(T16*$S17),T16)</f>
        <v>0.12959999999999999</v>
      </c>
      <c r="U17" s="297">
        <f>IF(L17='11 FORMULAS'!$D$53,$D$14-($D$14*$S$14),$D$14)</f>
        <v>0.4</v>
      </c>
      <c r="V17" s="538"/>
      <c r="W17" s="541"/>
      <c r="X17" s="38"/>
      <c r="Y17" s="293"/>
      <c r="Z17" s="294"/>
      <c r="AA17" s="294"/>
    </row>
    <row r="18" spans="1:27" ht="29.25" thickBot="1" x14ac:dyDescent="0.3">
      <c r="A18" s="516"/>
      <c r="B18" s="520"/>
      <c r="C18" s="531"/>
      <c r="D18" s="527"/>
      <c r="E18" s="347">
        <v>5</v>
      </c>
      <c r="F18" s="326"/>
      <c r="G18" s="207"/>
      <c r="H18" s="207"/>
      <c r="I18" s="284" t="str">
        <f t="shared" si="0"/>
        <v xml:space="preserve">  </v>
      </c>
      <c r="J18" s="207"/>
      <c r="K18" s="297" t="str">
        <f>+IFERROR(VLOOKUP($J18,'11 FORMULAS'!$B$51:$C$53,2,0),"")</f>
        <v/>
      </c>
      <c r="L18" s="297" t="str">
        <f>+IFERROR(VLOOKUP($J18,'11 FORMULAS'!$B$51:$D$53,3,0),"")</f>
        <v/>
      </c>
      <c r="M18" s="348"/>
      <c r="N18" s="349" t="str">
        <f>+IFERROR(VLOOKUP($M18,'11 FORMULAS'!$B$54:$C$55,2,0),"")</f>
        <v/>
      </c>
      <c r="O18" s="350" t="s">
        <v>144</v>
      </c>
      <c r="P18" s="350" t="s">
        <v>237</v>
      </c>
      <c r="Q18" s="350" t="s">
        <v>135</v>
      </c>
      <c r="R18" s="350" t="s">
        <v>245</v>
      </c>
      <c r="S18" s="297" t="str">
        <f t="shared" si="1"/>
        <v/>
      </c>
      <c r="T18" s="297">
        <f>IF($L18='11 FORMULAS'!$D$51,T17-(T17*$S18),T17)</f>
        <v>0.12959999999999999</v>
      </c>
      <c r="U18" s="297">
        <f>IF(L18='11 FORMULAS'!$D$53,$D$14-($D$14*$S$14),$D$14)</f>
        <v>0.4</v>
      </c>
      <c r="V18" s="538"/>
      <c r="W18" s="541"/>
      <c r="X18" s="38"/>
      <c r="Y18" s="293"/>
      <c r="Z18" s="294"/>
      <c r="AA18" s="294"/>
    </row>
    <row r="19" spans="1:27" ht="29.45" hidden="1" customHeight="1" thickBot="1" x14ac:dyDescent="0.3">
      <c r="A19" s="518"/>
      <c r="B19" s="522"/>
      <c r="C19" s="532"/>
      <c r="D19" s="529"/>
      <c r="E19" s="351">
        <v>6</v>
      </c>
      <c r="F19" s="329"/>
      <c r="G19" s="208"/>
      <c r="H19" s="208"/>
      <c r="I19" s="284" t="str">
        <f t="shared" si="0"/>
        <v xml:space="preserve">  </v>
      </c>
      <c r="J19" s="207"/>
      <c r="K19" s="297" t="str">
        <f>+IFERROR(VLOOKUP($J19,'11 FORMULAS'!$B$51:$C$53,2,0),"")</f>
        <v/>
      </c>
      <c r="L19" s="297" t="str">
        <f>+IFERROR(VLOOKUP($J19,'11 FORMULAS'!$B$51:$D$53,3,0),"")</f>
        <v/>
      </c>
      <c r="M19" s="348"/>
      <c r="N19" s="349" t="str">
        <f>+IFERROR(VLOOKUP($M19,'11 FORMULAS'!$B$54:$C$55,2,0),"")</f>
        <v/>
      </c>
      <c r="O19" s="350" t="s">
        <v>144</v>
      </c>
      <c r="P19" s="350" t="s">
        <v>237</v>
      </c>
      <c r="Q19" s="350" t="s">
        <v>135</v>
      </c>
      <c r="R19" s="350" t="s">
        <v>245</v>
      </c>
      <c r="S19" s="297" t="str">
        <f t="shared" si="1"/>
        <v/>
      </c>
      <c r="T19" s="297">
        <f>IF($L19='11 FORMULAS'!$D$51,T18-(T18*$S19),T18)</f>
        <v>0.12959999999999999</v>
      </c>
      <c r="U19" s="297">
        <f>IF(L19='11 FORMULAS'!$D$53,$D$14-($D$14*$S$14),$D$14)</f>
        <v>0.4</v>
      </c>
      <c r="V19" s="539"/>
      <c r="W19" s="542"/>
      <c r="X19" s="38"/>
    </row>
    <row r="20" spans="1:27" ht="129" thickBot="1" x14ac:dyDescent="0.3">
      <c r="A20" s="515" t="str">
        <f>'2 CONTEXTO E IDENTIFICACIÓN'!A13</f>
        <v>R114</v>
      </c>
      <c r="B20" s="519" t="str">
        <f>+'2 CONTEXTO E IDENTIFICACIÓN'!J13</f>
        <v>Posibilidad de afectación económica y reputacional por reprocesos, demandas, procesos penales, fiscales, judiciales o disciplinarios y posibles incumplimiento contractuales a causa de pérdidad de la Información</v>
      </c>
      <c r="C20" s="530">
        <f>+'3 PROBABIL E IMPACTO INHERENTE'!E11</f>
        <v>0.6</v>
      </c>
      <c r="D20" s="526">
        <f>+'3 PROBABIL E IMPACTO INHERENTE'!M11</f>
        <v>0.4</v>
      </c>
      <c r="E20" s="352">
        <v>1</v>
      </c>
      <c r="F20" s="326" t="s">
        <v>412</v>
      </c>
      <c r="G20" s="52" t="s">
        <v>413</v>
      </c>
      <c r="H20" s="52"/>
      <c r="I20" s="284" t="str">
        <f t="shared" si="0"/>
        <v xml:space="preserve">La profesional especializada y/o el técnico de la Coordinación de Archivo y Correspondencia realizan supervisión de la digitalización de algunas series documentales contratadas </v>
      </c>
      <c r="J20" s="207" t="s">
        <v>131</v>
      </c>
      <c r="K20" s="297">
        <f>+IFERROR(VLOOKUP($J20,'11 FORMULAS'!$B$51:$C$53,2,0),"")</f>
        <v>0.25</v>
      </c>
      <c r="L20" s="297" t="str">
        <f>+IFERROR(VLOOKUP($J20,'11 FORMULAS'!$B$51:$D$53,3,0),"")</f>
        <v>Probabilidad</v>
      </c>
      <c r="M20" s="348" t="s">
        <v>143</v>
      </c>
      <c r="N20" s="349">
        <f>+IFERROR(VLOOKUP($M20,'11 FORMULAS'!$B$54:$C$55,2,0),"")</f>
        <v>0.15</v>
      </c>
      <c r="O20" s="350" t="s">
        <v>144</v>
      </c>
      <c r="P20" s="350" t="s">
        <v>237</v>
      </c>
      <c r="Q20" s="350" t="s">
        <v>135</v>
      </c>
      <c r="R20" s="350" t="s">
        <v>245</v>
      </c>
      <c r="S20" s="297">
        <f t="shared" si="1"/>
        <v>0.4</v>
      </c>
      <c r="T20" s="297">
        <f>IF($L20='11 FORMULAS'!$D$51,$C20-($C20*$S20),$C20)</f>
        <v>0.36</v>
      </c>
      <c r="U20" s="297">
        <f>IF(L20='11 FORMULAS'!$D$53,$D$20-($D$20*$S$20),$D$20)</f>
        <v>0.4</v>
      </c>
      <c r="V20" s="537">
        <f>+IF(T25="","",T25)</f>
        <v>7.7759999999999996E-2</v>
      </c>
      <c r="W20" s="540">
        <f>+IF(U25="","",U25)</f>
        <v>0.4</v>
      </c>
      <c r="X20" s="38"/>
      <c r="Y20" s="293"/>
      <c r="Z20" s="294"/>
      <c r="AA20" s="294"/>
    </row>
    <row r="21" spans="1:27" ht="143.25" thickBot="1" x14ac:dyDescent="0.3">
      <c r="A21" s="516"/>
      <c r="B21" s="520"/>
      <c r="C21" s="531"/>
      <c r="D21" s="527"/>
      <c r="E21" s="347">
        <v>2</v>
      </c>
      <c r="F21" s="326" t="s">
        <v>412</v>
      </c>
      <c r="G21" s="207" t="s">
        <v>416</v>
      </c>
      <c r="H21" s="207"/>
      <c r="I21" s="284" t="str">
        <f t="shared" si="0"/>
        <v xml:space="preserve">La profesional especializada y/o el técnico de la Coordinación de Archivo y Correspondencia envían demanda de operación  para realizar el mantenimiento de los depósitos y unidades documentales </v>
      </c>
      <c r="J21" s="207" t="s">
        <v>131</v>
      </c>
      <c r="K21" s="297">
        <f>+IFERROR(VLOOKUP($J21,'11 FORMULAS'!$B$51:$C$53,2,0),"")</f>
        <v>0.25</v>
      </c>
      <c r="L21" s="297" t="str">
        <f>+IFERROR(VLOOKUP($J21,'11 FORMULAS'!$B$51:$D$53,3,0),"")</f>
        <v>Probabilidad</v>
      </c>
      <c r="M21" s="348" t="s">
        <v>143</v>
      </c>
      <c r="N21" s="349">
        <f>+IFERROR(VLOOKUP($M21,'11 FORMULAS'!$B$54:$C$55,2,0),"")</f>
        <v>0.15</v>
      </c>
      <c r="O21" s="350" t="s">
        <v>144</v>
      </c>
      <c r="P21" s="350" t="s">
        <v>237</v>
      </c>
      <c r="Q21" s="350" t="s">
        <v>135</v>
      </c>
      <c r="R21" s="350" t="s">
        <v>245</v>
      </c>
      <c r="S21" s="297">
        <f t="shared" si="1"/>
        <v>0.4</v>
      </c>
      <c r="T21" s="297">
        <f>IF($L21='11 FORMULAS'!$D$51,T20-(T20*$S21),T20)</f>
        <v>0.216</v>
      </c>
      <c r="U21" s="297">
        <f>IF(L21='11 FORMULAS'!$D$53,$D$20-($D$20*$S$20),$D$20)</f>
        <v>0.4</v>
      </c>
      <c r="V21" s="538"/>
      <c r="W21" s="541"/>
      <c r="X21" s="38"/>
      <c r="Y21" s="293"/>
      <c r="Z21" s="294"/>
      <c r="AA21" s="294"/>
    </row>
    <row r="22" spans="1:27" ht="114.75" thickBot="1" x14ac:dyDescent="0.3">
      <c r="A22" s="516"/>
      <c r="B22" s="520"/>
      <c r="C22" s="531"/>
      <c r="D22" s="527"/>
      <c r="E22" s="347">
        <v>3</v>
      </c>
      <c r="F22" s="326" t="s">
        <v>412</v>
      </c>
      <c r="G22" s="207" t="s">
        <v>417</v>
      </c>
      <c r="H22" s="207"/>
      <c r="I22" s="284" t="str">
        <f t="shared" si="0"/>
        <v xml:space="preserve">La profesional especializada y/o el técnico de la Coordinación de Archivo y Correspondencia realizan supervisión del contrato para elaborar el inventario documental </v>
      </c>
      <c r="J22" s="207" t="s">
        <v>131</v>
      </c>
      <c r="K22" s="297">
        <f>+IFERROR(VLOOKUP($J22,'11 FORMULAS'!$B$51:$C$53,2,0),"")</f>
        <v>0.25</v>
      </c>
      <c r="L22" s="297" t="str">
        <f>+IFERROR(VLOOKUP($J22,'11 FORMULAS'!$B$51:$D$53,3,0),"")</f>
        <v>Probabilidad</v>
      </c>
      <c r="M22" s="348" t="s">
        <v>143</v>
      </c>
      <c r="N22" s="349">
        <f>+IFERROR(VLOOKUP($M22,'11 FORMULAS'!$B$54:$C$55,2,0),"")</f>
        <v>0.15</v>
      </c>
      <c r="O22" s="350" t="s">
        <v>144</v>
      </c>
      <c r="P22" s="350" t="s">
        <v>237</v>
      </c>
      <c r="Q22" s="350" t="s">
        <v>135</v>
      </c>
      <c r="R22" s="350" t="s">
        <v>245</v>
      </c>
      <c r="S22" s="297">
        <f t="shared" si="1"/>
        <v>0.4</v>
      </c>
      <c r="T22" s="297">
        <f>IF($L22='11 FORMULAS'!$D$51,T21-(T21*$S22),T21)</f>
        <v>0.12959999999999999</v>
      </c>
      <c r="U22" s="297">
        <f>IF(L22='11 FORMULAS'!$D$53,$D$20-($D$20*$S$20),$D$20)</f>
        <v>0.4</v>
      </c>
      <c r="V22" s="538"/>
      <c r="W22" s="541"/>
      <c r="X22" s="38"/>
      <c r="Y22" s="293"/>
      <c r="Z22" s="294"/>
      <c r="AA22" s="294"/>
    </row>
    <row r="23" spans="1:27" ht="29.45" hidden="1" customHeight="1" thickBot="1" x14ac:dyDescent="0.3">
      <c r="A23" s="516"/>
      <c r="B23" s="520"/>
      <c r="C23" s="531"/>
      <c r="D23" s="527"/>
      <c r="E23" s="347">
        <v>4</v>
      </c>
      <c r="F23" s="326" t="s">
        <v>418</v>
      </c>
      <c r="G23" s="207" t="s">
        <v>419</v>
      </c>
      <c r="H23" s="207"/>
      <c r="I23" s="284" t="str">
        <f t="shared" si="0"/>
        <v xml:space="preserve">El Técnico de la Coordinación de Archivo y Correspondencia recibe las transferencias documentales  </v>
      </c>
      <c r="J23" s="207" t="s">
        <v>131</v>
      </c>
      <c r="K23" s="297">
        <f>+IFERROR(VLOOKUP($J23,'11 FORMULAS'!$B$51:$C$53,2,0),"")</f>
        <v>0.25</v>
      </c>
      <c r="L23" s="297" t="str">
        <f>+IFERROR(VLOOKUP($J23,'11 FORMULAS'!$B$51:$D$53,3,0),"")</f>
        <v>Probabilidad</v>
      </c>
      <c r="M23" s="348" t="s">
        <v>143</v>
      </c>
      <c r="N23" s="349">
        <f>+IFERROR(VLOOKUP($M23,'11 FORMULAS'!$B$54:$C$55,2,0),"")</f>
        <v>0.15</v>
      </c>
      <c r="O23" s="350" t="s">
        <v>144</v>
      </c>
      <c r="P23" s="350" t="s">
        <v>237</v>
      </c>
      <c r="Q23" s="350" t="s">
        <v>135</v>
      </c>
      <c r="R23" s="350" t="s">
        <v>245</v>
      </c>
      <c r="S23" s="297">
        <f t="shared" si="1"/>
        <v>0.4</v>
      </c>
      <c r="T23" s="297">
        <f>IF($L23='11 FORMULAS'!$D$51,T22-(T22*$S23),T22)</f>
        <v>7.7759999999999996E-2</v>
      </c>
      <c r="U23" s="297">
        <f>IF(L23='11 FORMULAS'!$D$53,$D$20-($D$20*$S$20),$D$20)</f>
        <v>0.4</v>
      </c>
      <c r="V23" s="538"/>
      <c r="W23" s="541"/>
      <c r="X23" s="38"/>
      <c r="Y23" s="293"/>
      <c r="Z23" s="294"/>
      <c r="AA23" s="294"/>
    </row>
    <row r="24" spans="1:27" ht="29.45" hidden="1" customHeight="1" thickBot="1" x14ac:dyDescent="0.3">
      <c r="A24" s="516"/>
      <c r="B24" s="520"/>
      <c r="C24" s="531"/>
      <c r="D24" s="527"/>
      <c r="E24" s="347">
        <v>5</v>
      </c>
      <c r="F24" s="326"/>
      <c r="G24" s="207"/>
      <c r="H24" s="207"/>
      <c r="I24" s="284" t="str">
        <f t="shared" si="0"/>
        <v xml:space="preserve">  </v>
      </c>
      <c r="J24" s="207"/>
      <c r="K24" s="297" t="str">
        <f>+IFERROR(VLOOKUP($J24,'11 FORMULAS'!$B$51:$C$53,2,0),"")</f>
        <v/>
      </c>
      <c r="L24" s="297" t="str">
        <f>+IFERROR(VLOOKUP($J24,'11 FORMULAS'!$B$51:$D$53,3,0),"")</f>
        <v/>
      </c>
      <c r="M24" s="348"/>
      <c r="N24" s="349" t="str">
        <f>+IFERROR(VLOOKUP($M24,'11 FORMULAS'!$B$54:$C$55,2,0),"")</f>
        <v/>
      </c>
      <c r="O24" s="350" t="s">
        <v>144</v>
      </c>
      <c r="P24" s="350" t="s">
        <v>237</v>
      </c>
      <c r="Q24" s="350" t="s">
        <v>135</v>
      </c>
      <c r="R24" s="350" t="s">
        <v>245</v>
      </c>
      <c r="S24" s="297" t="str">
        <f t="shared" si="1"/>
        <v/>
      </c>
      <c r="T24" s="297">
        <f>IF($L24='11 FORMULAS'!$D$51,T23-(T23*$S24),T23)</f>
        <v>7.7759999999999996E-2</v>
      </c>
      <c r="U24" s="297">
        <f>IF(L24='11 FORMULAS'!$D$53,$D$20-($D$20*$S$20),$D$20)</f>
        <v>0.4</v>
      </c>
      <c r="V24" s="538"/>
      <c r="W24" s="541"/>
      <c r="X24" s="38"/>
      <c r="Y24" s="293"/>
      <c r="Z24" s="294"/>
      <c r="AA24" s="294"/>
    </row>
    <row r="25" spans="1:27" ht="29.45" hidden="1" customHeight="1" thickBot="1" x14ac:dyDescent="0.3">
      <c r="A25" s="518"/>
      <c r="B25" s="522"/>
      <c r="C25" s="532"/>
      <c r="D25" s="529"/>
      <c r="E25" s="351">
        <v>6</v>
      </c>
      <c r="F25" s="329"/>
      <c r="G25" s="208"/>
      <c r="H25" s="208"/>
      <c r="I25" s="284" t="str">
        <f t="shared" si="0"/>
        <v xml:space="preserve">  </v>
      </c>
      <c r="J25" s="207"/>
      <c r="K25" s="297" t="str">
        <f>+IFERROR(VLOOKUP($J25,'11 FORMULAS'!$B$51:$C$53,2,0),"")</f>
        <v/>
      </c>
      <c r="L25" s="297" t="str">
        <f>+IFERROR(VLOOKUP($J25,'11 FORMULAS'!$B$51:$D$53,3,0),"")</f>
        <v/>
      </c>
      <c r="M25" s="348"/>
      <c r="N25" s="349" t="str">
        <f>+IFERROR(VLOOKUP($M25,'11 FORMULAS'!$B$54:$C$55,2,0),"")</f>
        <v/>
      </c>
      <c r="O25" s="350" t="s">
        <v>144</v>
      </c>
      <c r="P25" s="350" t="s">
        <v>237</v>
      </c>
      <c r="Q25" s="350" t="s">
        <v>135</v>
      </c>
      <c r="R25" s="350" t="s">
        <v>245</v>
      </c>
      <c r="S25" s="297" t="str">
        <f t="shared" si="1"/>
        <v/>
      </c>
      <c r="T25" s="297">
        <f>IF($L25='11 FORMULAS'!$D$51,T24-(T24*$S25),T24)</f>
        <v>7.7759999999999996E-2</v>
      </c>
      <c r="U25" s="297">
        <f>IF(L25='11 FORMULAS'!$D$53,$D$20-($D$20*$S$20),$D$20)</f>
        <v>0.4</v>
      </c>
      <c r="V25" s="539"/>
      <c r="W25" s="542"/>
      <c r="X25" s="38"/>
    </row>
    <row r="26" spans="1:27" ht="57.75" thickBot="1" x14ac:dyDescent="0.3">
      <c r="A26" s="515" t="str">
        <f>'2 CONTEXTO E IDENTIFICACIÓN'!A14</f>
        <v>R115</v>
      </c>
      <c r="B26" s="519" t="str">
        <f>+'2 CONTEXTO E IDENTIFICACIÓN'!J14</f>
        <v>Posibilidad de afectación económica y reputacional por sanciones, reprocesos, demandas, procesos disciplinarios, fiscales o penales  a causa de inoportuna  respuesta a derechos de petición</v>
      </c>
      <c r="C26" s="530">
        <f>+'3 PROBABIL E IMPACTO INHERENTE'!E12</f>
        <v>0.8</v>
      </c>
      <c r="D26" s="526">
        <f>+'3 PROBABIL E IMPACTO INHERENTE'!M12</f>
        <v>0.6</v>
      </c>
      <c r="E26" s="352">
        <v>1</v>
      </c>
      <c r="F26" s="327" t="s">
        <v>452</v>
      </c>
      <c r="G26" s="52" t="s">
        <v>403</v>
      </c>
      <c r="H26" s="52"/>
      <c r="I26" s="284" t="str">
        <f t="shared" si="0"/>
        <v xml:space="preserve">La auxiliar de la Dirección Jurídica realiza el seguimiento al informe enviado desde PQRS </v>
      </c>
      <c r="J26" s="207" t="s">
        <v>131</v>
      </c>
      <c r="K26" s="297">
        <f>+IFERROR(VLOOKUP($J26,'11 FORMULAS'!$B$51:$C$53,2,0),"")</f>
        <v>0.25</v>
      </c>
      <c r="L26" s="297" t="str">
        <f>+IFERROR(VLOOKUP($J26,'11 FORMULAS'!$B$51:$D$53,3,0),"")</f>
        <v>Probabilidad</v>
      </c>
      <c r="M26" s="348" t="s">
        <v>143</v>
      </c>
      <c r="N26" s="349">
        <f>+IFERROR(VLOOKUP($M26,'11 FORMULAS'!$B$54:$C$55,2,0),"")</f>
        <v>0.15</v>
      </c>
      <c r="O26" s="350" t="s">
        <v>144</v>
      </c>
      <c r="P26" s="350" t="s">
        <v>237</v>
      </c>
      <c r="Q26" s="350" t="s">
        <v>135</v>
      </c>
      <c r="R26" s="350" t="s">
        <v>245</v>
      </c>
      <c r="S26" s="297">
        <f t="shared" si="1"/>
        <v>0.4</v>
      </c>
      <c r="T26" s="297">
        <f>IF($L26='11 FORMULAS'!$D$51,$C26-($C26*$S26),$C26)</f>
        <v>0.48</v>
      </c>
      <c r="U26" s="297">
        <f>IF($L26='11 FORMULAS'!$D$53,$D$26-($D$26*$S$26),$D$26)</f>
        <v>0.6</v>
      </c>
      <c r="V26" s="537">
        <f>+IF(T31="","",T31)</f>
        <v>0.14399999999999999</v>
      </c>
      <c r="W26" s="540">
        <f>+IF(U31="","",U31)</f>
        <v>0.6</v>
      </c>
      <c r="X26" s="38"/>
      <c r="Y26" s="293"/>
      <c r="Z26" s="294"/>
      <c r="AA26" s="294"/>
    </row>
    <row r="27" spans="1:27" ht="143.25" thickBot="1" x14ac:dyDescent="0.3">
      <c r="A27" s="533"/>
      <c r="B27" s="534"/>
      <c r="C27" s="535"/>
      <c r="D27" s="536"/>
      <c r="E27" s="347">
        <v>2</v>
      </c>
      <c r="F27" s="325" t="s">
        <v>420</v>
      </c>
      <c r="G27" s="322" t="s">
        <v>421</v>
      </c>
      <c r="H27" s="322"/>
      <c r="I27" s="284" t="str">
        <f t="shared" si="0"/>
        <v xml:space="preserve">El software Mejoramiso realiza la radicación automática de las PQRS que los usuarios colocan a través de la página web de la institución en la ventanilla de TeOigo y genera alarmas para el tiempo de respuesta </v>
      </c>
      <c r="J27" s="207" t="s">
        <v>131</v>
      </c>
      <c r="K27" s="297">
        <f>+IFERROR(VLOOKUP($J27,'11 FORMULAS'!$B$51:$C$53,2,0),"")</f>
        <v>0.25</v>
      </c>
      <c r="L27" s="297" t="str">
        <f>+IFERROR(VLOOKUP($J27,'11 FORMULAS'!$B$51:$D$53,3,0),"")</f>
        <v>Probabilidad</v>
      </c>
      <c r="M27" s="348" t="s">
        <v>132</v>
      </c>
      <c r="N27" s="349">
        <f>+IFERROR(VLOOKUP($M27,'11 FORMULAS'!$B$54:$C$55,2,0),"")</f>
        <v>0.25</v>
      </c>
      <c r="O27" s="350" t="s">
        <v>144</v>
      </c>
      <c r="P27" s="350" t="s">
        <v>237</v>
      </c>
      <c r="Q27" s="350" t="s">
        <v>135</v>
      </c>
      <c r="R27" s="350" t="s">
        <v>245</v>
      </c>
      <c r="S27" s="297">
        <f t="shared" si="1"/>
        <v>0.5</v>
      </c>
      <c r="T27" s="297">
        <f>IF($L27='11 FORMULAS'!$D$51,T26-(T26*$S27),T26)</f>
        <v>0.24</v>
      </c>
      <c r="U27" s="297">
        <f>IF($L27='11 FORMULAS'!$D$53,$D$26-($D$26*$S$26),$D$26)</f>
        <v>0.6</v>
      </c>
      <c r="V27" s="545"/>
      <c r="W27" s="546"/>
      <c r="X27" s="38"/>
      <c r="Y27" s="293"/>
      <c r="Z27" s="294"/>
      <c r="AA27" s="294"/>
    </row>
    <row r="28" spans="1:27" ht="117.75" customHeight="1" thickBot="1" x14ac:dyDescent="0.3">
      <c r="A28" s="533"/>
      <c r="B28" s="534"/>
      <c r="C28" s="535"/>
      <c r="D28" s="536"/>
      <c r="E28" s="347">
        <v>3</v>
      </c>
      <c r="F28" s="325" t="s">
        <v>462</v>
      </c>
      <c r="G28" s="322" t="s">
        <v>463</v>
      </c>
      <c r="H28" s="322"/>
      <c r="I28" s="284" t="str">
        <f t="shared" si="0"/>
        <v xml:space="preserve">Director de Control Disciplinario interno Recepciona  y custodia  la información allegada en el curso de los procesos disciplinarios garantizando la reserva legal </v>
      </c>
      <c r="J28" s="207" t="s">
        <v>131</v>
      </c>
      <c r="K28" s="297">
        <f>+IFERROR(VLOOKUP($J28,'11 FORMULAS'!$B$51:$C$53,2,0),"")</f>
        <v>0.25</v>
      </c>
      <c r="L28" s="297" t="str">
        <f>+IFERROR(VLOOKUP($J28,'11 FORMULAS'!$B$51:$D$53,3,0),"")</f>
        <v>Probabilidad</v>
      </c>
      <c r="M28" s="348" t="s">
        <v>143</v>
      </c>
      <c r="N28" s="349">
        <f>+IFERROR(VLOOKUP($M28,'11 FORMULAS'!$B$54:$C$55,2,0),"")</f>
        <v>0.15</v>
      </c>
      <c r="O28" s="350" t="s">
        <v>144</v>
      </c>
      <c r="P28" s="350" t="s">
        <v>237</v>
      </c>
      <c r="Q28" s="350" t="s">
        <v>135</v>
      </c>
      <c r="R28" s="350" t="s">
        <v>245</v>
      </c>
      <c r="S28" s="297">
        <f t="shared" si="1"/>
        <v>0.4</v>
      </c>
      <c r="T28" s="297">
        <f>IF($L28='11 FORMULAS'!$D$51,T27-(T27*$S28),T27)</f>
        <v>0.14399999999999999</v>
      </c>
      <c r="U28" s="297">
        <f>IF($L28='11 FORMULAS'!$D$53,$D$26-($D$26*$S$26),$D$26)</f>
        <v>0.6</v>
      </c>
      <c r="V28" s="545"/>
      <c r="W28" s="546"/>
      <c r="X28" s="38"/>
      <c r="Y28" s="293"/>
      <c r="Z28" s="294"/>
      <c r="AA28" s="294"/>
    </row>
    <row r="29" spans="1:27" ht="29.25" thickBot="1" x14ac:dyDescent="0.3">
      <c r="A29" s="516"/>
      <c r="B29" s="520"/>
      <c r="C29" s="531"/>
      <c r="D29" s="527"/>
      <c r="E29" s="347">
        <v>4</v>
      </c>
      <c r="F29" s="326"/>
      <c r="G29" s="207"/>
      <c r="H29" s="207"/>
      <c r="I29" s="284" t="str">
        <f t="shared" si="0"/>
        <v xml:space="preserve">  </v>
      </c>
      <c r="J29" s="207"/>
      <c r="K29" s="297" t="str">
        <f>+IFERROR(VLOOKUP($J29,'11 FORMULAS'!$B$51:$C$53,2,0),"")</f>
        <v/>
      </c>
      <c r="L29" s="297" t="str">
        <f>+IFERROR(VLOOKUP($J29,'11 FORMULAS'!$B$51:$D$53,3,0),"")</f>
        <v/>
      </c>
      <c r="M29" s="348"/>
      <c r="N29" s="349" t="str">
        <f>+IFERROR(VLOOKUP($M29,'11 FORMULAS'!$B$54:$C$55,2,0),"")</f>
        <v/>
      </c>
      <c r="O29" s="350" t="s">
        <v>144</v>
      </c>
      <c r="P29" s="350" t="s">
        <v>237</v>
      </c>
      <c r="Q29" s="350" t="s">
        <v>135</v>
      </c>
      <c r="R29" s="350" t="s">
        <v>245</v>
      </c>
      <c r="S29" s="297" t="str">
        <f t="shared" si="1"/>
        <v/>
      </c>
      <c r="T29" s="297">
        <f>IF($L29='11 FORMULAS'!$D$51,T28-(T28*$S29),T28)</f>
        <v>0.14399999999999999</v>
      </c>
      <c r="U29" s="297">
        <f>IF($L29='11 FORMULAS'!$D$53,$D$26-($D$26*$S$26),$D$26)</f>
        <v>0.6</v>
      </c>
      <c r="V29" s="538"/>
      <c r="W29" s="541"/>
      <c r="X29" s="38"/>
      <c r="Y29" s="293"/>
      <c r="Z29" s="294"/>
      <c r="AA29" s="294"/>
    </row>
    <row r="30" spans="1:27" ht="29.45" hidden="1" customHeight="1" thickBot="1" x14ac:dyDescent="0.3">
      <c r="A30" s="516"/>
      <c r="B30" s="520"/>
      <c r="C30" s="531"/>
      <c r="D30" s="527"/>
      <c r="E30" s="347">
        <v>5</v>
      </c>
      <c r="F30" s="326"/>
      <c r="G30" s="207"/>
      <c r="H30" s="207"/>
      <c r="I30" s="284" t="str">
        <f t="shared" si="0"/>
        <v xml:space="preserve">  </v>
      </c>
      <c r="J30" s="207"/>
      <c r="K30" s="297" t="str">
        <f>+IFERROR(VLOOKUP($J30,'11 FORMULAS'!$B$51:$C$53,2,0),"")</f>
        <v/>
      </c>
      <c r="L30" s="297" t="str">
        <f>+IFERROR(VLOOKUP($J30,'11 FORMULAS'!$B$51:$D$53,3,0),"")</f>
        <v/>
      </c>
      <c r="M30" s="348"/>
      <c r="N30" s="349" t="str">
        <f>+IFERROR(VLOOKUP($M30,'11 FORMULAS'!$B$54:$C$55,2,0),"")</f>
        <v/>
      </c>
      <c r="O30" s="350" t="s">
        <v>144</v>
      </c>
      <c r="P30" s="350" t="s">
        <v>237</v>
      </c>
      <c r="Q30" s="350" t="s">
        <v>135</v>
      </c>
      <c r="R30" s="350" t="s">
        <v>245</v>
      </c>
      <c r="S30" s="297" t="str">
        <f t="shared" si="1"/>
        <v/>
      </c>
      <c r="T30" s="297">
        <f>IF($L30='11 FORMULAS'!$D$51,T29-(T29*$S30),T29)</f>
        <v>0.14399999999999999</v>
      </c>
      <c r="U30" s="297">
        <f>IF($L30='11 FORMULAS'!$D$53,$D$26-($D$26*$S$26),$D$26)</f>
        <v>0.6</v>
      </c>
      <c r="V30" s="538"/>
      <c r="W30" s="541"/>
      <c r="X30" s="38"/>
      <c r="Y30" s="293"/>
      <c r="Z30" s="294"/>
      <c r="AA30" s="294"/>
    </row>
    <row r="31" spans="1:27" ht="29.45" hidden="1" customHeight="1" thickBot="1" x14ac:dyDescent="0.3">
      <c r="A31" s="518"/>
      <c r="B31" s="522"/>
      <c r="C31" s="532"/>
      <c r="D31" s="529"/>
      <c r="E31" s="347">
        <v>6</v>
      </c>
      <c r="F31" s="329"/>
      <c r="G31" s="208"/>
      <c r="H31" s="208"/>
      <c r="I31" s="284" t="str">
        <f t="shared" si="0"/>
        <v xml:space="preserve">  </v>
      </c>
      <c r="J31" s="207"/>
      <c r="K31" s="297" t="str">
        <f>+IFERROR(VLOOKUP($J31,'11 FORMULAS'!$B$51:$C$53,2,0),"")</f>
        <v/>
      </c>
      <c r="L31" s="297" t="str">
        <f>+IFERROR(VLOOKUP($J31,'11 FORMULAS'!$B$51:$D$53,3,0),"")</f>
        <v/>
      </c>
      <c r="M31" s="348"/>
      <c r="N31" s="349" t="str">
        <f>+IFERROR(VLOOKUP($M31,'11 FORMULAS'!$B$54:$C$55,2,0),"")</f>
        <v/>
      </c>
      <c r="O31" s="350" t="s">
        <v>144</v>
      </c>
      <c r="P31" s="350" t="s">
        <v>237</v>
      </c>
      <c r="Q31" s="350" t="s">
        <v>135</v>
      </c>
      <c r="R31" s="350" t="s">
        <v>245</v>
      </c>
      <c r="S31" s="297" t="str">
        <f t="shared" si="1"/>
        <v/>
      </c>
      <c r="T31" s="297">
        <f>IF($L31='11 FORMULAS'!$D$51,T30-(T30*$S31),T30)</f>
        <v>0.14399999999999999</v>
      </c>
      <c r="U31" s="297">
        <f>IF($L31='11 FORMULAS'!$D$53,$D$26-($D$26*$S$26),$D$26)</f>
        <v>0.6</v>
      </c>
      <c r="V31" s="539"/>
      <c r="W31" s="542"/>
      <c r="X31" s="38"/>
    </row>
    <row r="32" spans="1:27" ht="100.5" thickBot="1" x14ac:dyDescent="0.3">
      <c r="A32" s="515" t="str">
        <f>'2 CONTEXTO E IDENTIFICACIÓN'!A15</f>
        <v>R116</v>
      </c>
      <c r="B32" s="519" t="str">
        <f>+'2 CONTEXTO E IDENTIFICACIÓN'!J15</f>
        <v>Posibilidad de afectación económica y reputacional por condenas, pagos de sentencias, acción de repetición y procesos disciplinarios fiscales o penales a causa de inadecuada defensa Institucional</v>
      </c>
      <c r="C32" s="530">
        <f>+'3 PROBABIL E IMPACTO INHERENTE'!E13</f>
        <v>0.6</v>
      </c>
      <c r="D32" s="526">
        <f>+'3 PROBABIL E IMPACTO INHERENTE'!M13</f>
        <v>1</v>
      </c>
      <c r="E32" s="347">
        <v>1</v>
      </c>
      <c r="F32" s="327" t="s">
        <v>453</v>
      </c>
      <c r="G32" s="52" t="s">
        <v>422</v>
      </c>
      <c r="H32" s="52"/>
      <c r="I32" s="284" t="str">
        <f t="shared" si="0"/>
        <v xml:space="preserve">El profesional de la Dirección Jurídica coordina la radicación y actualización de las comunicaciones oficiales ante los despachos judiciales </v>
      </c>
      <c r="J32" s="207" t="s">
        <v>131</v>
      </c>
      <c r="K32" s="297">
        <f>+IFERROR(VLOOKUP($J32,'11 FORMULAS'!$B$51:$C$53,2,0),"")</f>
        <v>0.25</v>
      </c>
      <c r="L32" s="297" t="str">
        <f>+IFERROR(VLOOKUP($J32,'11 FORMULAS'!$B$51:$D$53,3,0),"")</f>
        <v>Probabilidad</v>
      </c>
      <c r="M32" s="348" t="s">
        <v>143</v>
      </c>
      <c r="N32" s="349">
        <f>+IFERROR(VLOOKUP($M32,'11 FORMULAS'!$B$54:$C$55,2,0),"")</f>
        <v>0.15</v>
      </c>
      <c r="O32" s="350" t="s">
        <v>144</v>
      </c>
      <c r="P32" s="350" t="s">
        <v>237</v>
      </c>
      <c r="Q32" s="350" t="s">
        <v>135</v>
      </c>
      <c r="R32" s="350" t="s">
        <v>245</v>
      </c>
      <c r="S32" s="297">
        <f t="shared" si="1"/>
        <v>0.4</v>
      </c>
      <c r="T32" s="297">
        <f>IF($L32='11 FORMULAS'!$D$51,$C32-($C32*$S32),$C32)</f>
        <v>0.36</v>
      </c>
      <c r="U32" s="297">
        <f>IF($L32='11 FORMULAS'!$D$53,$D$32-($D$32*$S$32),$D$32)</f>
        <v>1</v>
      </c>
      <c r="V32" s="537">
        <f>+IF(T37="","",T37)</f>
        <v>9.0719999999999995E-2</v>
      </c>
      <c r="W32" s="540">
        <f>+IF(U37="","",U37)</f>
        <v>1</v>
      </c>
      <c r="X32" s="38"/>
      <c r="Y32" s="293"/>
      <c r="Z32" s="294"/>
      <c r="AA32" s="294"/>
    </row>
    <row r="33" spans="1:27" ht="100.5" thickBot="1" x14ac:dyDescent="0.3">
      <c r="A33" s="533"/>
      <c r="B33" s="534"/>
      <c r="C33" s="535"/>
      <c r="D33" s="536"/>
      <c r="E33" s="347">
        <v>2</v>
      </c>
      <c r="F33" s="327" t="s">
        <v>453</v>
      </c>
      <c r="G33" s="322" t="s">
        <v>423</v>
      </c>
      <c r="H33" s="322"/>
      <c r="I33" s="284" t="str">
        <f t="shared" si="0"/>
        <v xml:space="preserve">El profesional de la Dirección Jurídica coordina  la consulta de los procesos en la página de la rama judicial para revisar el estado y las últimas actuaciones </v>
      </c>
      <c r="J33" s="207" t="s">
        <v>142</v>
      </c>
      <c r="K33" s="297">
        <f>+IFERROR(VLOOKUP($J33,'11 FORMULAS'!$B$51:$C$53,2,0),"")</f>
        <v>0.15</v>
      </c>
      <c r="L33" s="297" t="str">
        <f>+IFERROR(VLOOKUP($J33,'11 FORMULAS'!$B$51:$D$53,3,0),"")</f>
        <v>Probabilidad</v>
      </c>
      <c r="M33" s="348" t="s">
        <v>143</v>
      </c>
      <c r="N33" s="349">
        <f>+IFERROR(VLOOKUP($M33,'11 FORMULAS'!$B$54:$C$55,2,0),"")</f>
        <v>0.15</v>
      </c>
      <c r="O33" s="350" t="s">
        <v>144</v>
      </c>
      <c r="P33" s="350" t="s">
        <v>237</v>
      </c>
      <c r="Q33" s="350" t="s">
        <v>135</v>
      </c>
      <c r="R33" s="350" t="s">
        <v>245</v>
      </c>
      <c r="S33" s="297">
        <f t="shared" si="1"/>
        <v>0.3</v>
      </c>
      <c r="T33" s="297">
        <f>IF($L33='11 FORMULAS'!$D$51,T32-(T32*$S33),T32)</f>
        <v>0.252</v>
      </c>
      <c r="U33" s="297">
        <f>IF($L33='11 FORMULAS'!$D$53,$D$32-($D$32*$S$32),$D$32)</f>
        <v>1</v>
      </c>
      <c r="V33" s="545"/>
      <c r="W33" s="546"/>
      <c r="X33" s="38"/>
      <c r="Y33" s="293"/>
      <c r="Z33" s="294"/>
      <c r="AA33" s="294"/>
    </row>
    <row r="34" spans="1:27" ht="29.45" hidden="1" customHeight="1" thickBot="1" x14ac:dyDescent="0.3">
      <c r="A34" s="533"/>
      <c r="B34" s="534"/>
      <c r="C34" s="535"/>
      <c r="D34" s="536"/>
      <c r="E34" s="347">
        <v>3</v>
      </c>
      <c r="F34" s="327" t="s">
        <v>451</v>
      </c>
      <c r="G34" s="322" t="s">
        <v>424</v>
      </c>
      <c r="H34" s="322"/>
      <c r="I34" s="284" t="str">
        <f t="shared" si="0"/>
        <v xml:space="preserve">El profesional de la Oficina Dirección Jurídica realiza la programación de las diligencias y asistencia oportuna a ellas </v>
      </c>
      <c r="J34" s="207" t="s">
        <v>131</v>
      </c>
      <c r="K34" s="297">
        <f>+IFERROR(VLOOKUP($J34,'11 FORMULAS'!$B$51:$C$53,2,0),"")</f>
        <v>0.25</v>
      </c>
      <c r="L34" s="297" t="str">
        <f>+IFERROR(VLOOKUP($J34,'11 FORMULAS'!$B$51:$D$53,3,0),"")</f>
        <v>Probabilidad</v>
      </c>
      <c r="M34" s="348" t="s">
        <v>143</v>
      </c>
      <c r="N34" s="349">
        <f>+IFERROR(VLOOKUP($M34,'11 FORMULAS'!$B$54:$C$55,2,0),"")</f>
        <v>0.15</v>
      </c>
      <c r="O34" s="350" t="s">
        <v>144</v>
      </c>
      <c r="P34" s="350" t="s">
        <v>237</v>
      </c>
      <c r="Q34" s="350" t="s">
        <v>135</v>
      </c>
      <c r="R34" s="350" t="s">
        <v>245</v>
      </c>
      <c r="S34" s="297">
        <f t="shared" si="1"/>
        <v>0.4</v>
      </c>
      <c r="T34" s="297">
        <f>IF($L34='11 FORMULAS'!$D$51,T33-(T33*$S34),T33)</f>
        <v>0.1512</v>
      </c>
      <c r="U34" s="297">
        <f>IF($L34='11 FORMULAS'!$D$53,$D$32-($D$32*$S$32),$D$32)</f>
        <v>1</v>
      </c>
      <c r="V34" s="545"/>
      <c r="W34" s="546"/>
      <c r="X34" s="38"/>
      <c r="Y34" s="293"/>
      <c r="Z34" s="294"/>
      <c r="AA34" s="294"/>
    </row>
    <row r="35" spans="1:27" ht="29.45" hidden="1" customHeight="1" thickBot="1" x14ac:dyDescent="0.3">
      <c r="A35" s="516"/>
      <c r="B35" s="520"/>
      <c r="C35" s="531"/>
      <c r="D35" s="527"/>
      <c r="E35" s="347">
        <v>4</v>
      </c>
      <c r="F35" s="327" t="s">
        <v>451</v>
      </c>
      <c r="G35" s="207" t="s">
        <v>425</v>
      </c>
      <c r="H35" s="207"/>
      <c r="I35" s="284" t="str">
        <f t="shared" si="0"/>
        <v xml:space="preserve">El profesional de la Oficina Dirección Jurídica realiza el requerimiento de información a las dependencias involucradas </v>
      </c>
      <c r="J35" s="207" t="s">
        <v>131</v>
      </c>
      <c r="K35" s="297">
        <f>+IFERROR(VLOOKUP($J35,'11 FORMULAS'!$B$51:$C$53,2,0),"")</f>
        <v>0.25</v>
      </c>
      <c r="L35" s="297" t="str">
        <f>+IFERROR(VLOOKUP($J35,'11 FORMULAS'!$B$51:$D$53,3,0),"")</f>
        <v>Probabilidad</v>
      </c>
      <c r="M35" s="348" t="s">
        <v>143</v>
      </c>
      <c r="N35" s="349">
        <f>+IFERROR(VLOOKUP($M35,'11 FORMULAS'!$B$54:$C$55,2,0),"")</f>
        <v>0.15</v>
      </c>
      <c r="O35" s="350" t="s">
        <v>144</v>
      </c>
      <c r="P35" s="350" t="s">
        <v>237</v>
      </c>
      <c r="Q35" s="350" t="s">
        <v>135</v>
      </c>
      <c r="R35" s="350" t="s">
        <v>245</v>
      </c>
      <c r="S35" s="297">
        <f t="shared" si="1"/>
        <v>0.4</v>
      </c>
      <c r="T35" s="297">
        <f>IF($L35='11 FORMULAS'!$D$51,T34-(T34*$S35),T34)</f>
        <v>9.0719999999999995E-2</v>
      </c>
      <c r="U35" s="297">
        <f>IF($L35='11 FORMULAS'!$D$53,$D$32-($D$32*$S$32),$D$32)</f>
        <v>1</v>
      </c>
      <c r="V35" s="538"/>
      <c r="W35" s="541"/>
      <c r="X35" s="38"/>
      <c r="Y35" s="293"/>
      <c r="Z35" s="294"/>
      <c r="AA35" s="294"/>
    </row>
    <row r="36" spans="1:27" ht="29.45" hidden="1" customHeight="1" thickBot="1" x14ac:dyDescent="0.3">
      <c r="A36" s="516"/>
      <c r="B36" s="520"/>
      <c r="C36" s="531"/>
      <c r="D36" s="527"/>
      <c r="E36" s="347">
        <v>5</v>
      </c>
      <c r="F36" s="326"/>
      <c r="G36" s="207"/>
      <c r="H36" s="207"/>
      <c r="I36" s="284" t="str">
        <f t="shared" si="0"/>
        <v xml:space="preserve">  </v>
      </c>
      <c r="J36" s="207"/>
      <c r="K36" s="297" t="str">
        <f>+IFERROR(VLOOKUP($J36,'11 FORMULAS'!$B$51:$C$53,2,0),"")</f>
        <v/>
      </c>
      <c r="L36" s="297" t="str">
        <f>+IFERROR(VLOOKUP($J36,'11 FORMULAS'!$B$51:$D$53,3,0),"")</f>
        <v/>
      </c>
      <c r="M36" s="348"/>
      <c r="N36" s="349" t="str">
        <f>+IFERROR(VLOOKUP($M36,'11 FORMULAS'!$B$54:$C$55,2,0),"")</f>
        <v/>
      </c>
      <c r="O36" s="350" t="s">
        <v>144</v>
      </c>
      <c r="P36" s="350" t="s">
        <v>237</v>
      </c>
      <c r="Q36" s="350" t="s">
        <v>135</v>
      </c>
      <c r="R36" s="350" t="s">
        <v>245</v>
      </c>
      <c r="S36" s="297" t="str">
        <f t="shared" si="1"/>
        <v/>
      </c>
      <c r="T36" s="297">
        <f>IF($L36='11 FORMULAS'!$D$51,T35-(T35*$S36),T35)</f>
        <v>9.0719999999999995E-2</v>
      </c>
      <c r="U36" s="297">
        <f>IF($L36='11 FORMULAS'!$D$53,$D$32-($D$32*$S$32),$D$32)</f>
        <v>1</v>
      </c>
      <c r="V36" s="538"/>
      <c r="W36" s="541"/>
      <c r="X36" s="38"/>
      <c r="Y36" s="293"/>
      <c r="Z36" s="294"/>
      <c r="AA36" s="294"/>
    </row>
    <row r="37" spans="1:27" ht="29.45" hidden="1" customHeight="1" thickBot="1" x14ac:dyDescent="0.3">
      <c r="A37" s="518"/>
      <c r="B37" s="522"/>
      <c r="C37" s="532"/>
      <c r="D37" s="529"/>
      <c r="E37" s="351">
        <v>6</v>
      </c>
      <c r="F37" s="329"/>
      <c r="G37" s="208"/>
      <c r="H37" s="208"/>
      <c r="I37" s="284" t="str">
        <f t="shared" si="0"/>
        <v xml:space="preserve">  </v>
      </c>
      <c r="J37" s="207"/>
      <c r="K37" s="297" t="str">
        <f>+IFERROR(VLOOKUP($J37,'11 FORMULAS'!$B$51:$C$53,2,0),"")</f>
        <v/>
      </c>
      <c r="L37" s="297" t="str">
        <f>+IFERROR(VLOOKUP($J37,'11 FORMULAS'!$B$51:$D$53,3,0),"")</f>
        <v/>
      </c>
      <c r="M37" s="348"/>
      <c r="N37" s="349" t="str">
        <f>+IFERROR(VLOOKUP($M37,'11 FORMULAS'!$B$54:$C$55,2,0),"")</f>
        <v/>
      </c>
      <c r="O37" s="350" t="s">
        <v>144</v>
      </c>
      <c r="P37" s="350" t="s">
        <v>237</v>
      </c>
      <c r="Q37" s="350" t="s">
        <v>135</v>
      </c>
      <c r="R37" s="350" t="s">
        <v>245</v>
      </c>
      <c r="S37" s="297" t="str">
        <f t="shared" si="1"/>
        <v/>
      </c>
      <c r="T37" s="297">
        <f>IF($L37='11 FORMULAS'!$D$51,T36-(T36*$S37),T36)</f>
        <v>9.0719999999999995E-2</v>
      </c>
      <c r="U37" s="297">
        <f>IF($L37='11 FORMULAS'!$D$53,$D$32-($D$32*$S$32),$D$32)</f>
        <v>1</v>
      </c>
      <c r="V37" s="539"/>
      <c r="W37" s="542"/>
      <c r="X37" s="38"/>
    </row>
    <row r="38" spans="1:27" ht="86.25" thickBot="1" x14ac:dyDescent="0.3">
      <c r="A38" s="515" t="str">
        <f>'2 CONTEXTO E IDENTIFICACIÓN'!A16</f>
        <v>R117</v>
      </c>
      <c r="B38" s="519" t="str">
        <f>+'2 CONTEXTO E IDENTIFICACIÓN'!J16</f>
        <v>Posibilidad de afectación económica y reputacional pordecisiones erradas, procesos penales, fiscales, judiciales o disciplinarios a causa de emitir conceptos equivocados</v>
      </c>
      <c r="C38" s="530">
        <f>+'3 PROBABIL E IMPACTO INHERENTE'!E14</f>
        <v>0.6</v>
      </c>
      <c r="D38" s="526">
        <f>+'3 PROBABIL E IMPACTO INHERENTE'!M14</f>
        <v>0.6</v>
      </c>
      <c r="E38" s="352">
        <v>1</v>
      </c>
      <c r="F38" s="327" t="s">
        <v>454</v>
      </c>
      <c r="G38" s="52" t="s">
        <v>426</v>
      </c>
      <c r="H38" s="52"/>
      <c r="I38" s="284" t="str">
        <f t="shared" si="0"/>
        <v xml:space="preserve">Los profesionales de la Dirección Jurídica revisan las páginas de actualización jurídica para la verificación y actualización de normas </v>
      </c>
      <c r="J38" s="207" t="s">
        <v>131</v>
      </c>
      <c r="K38" s="297">
        <f>+IFERROR(VLOOKUP($J38,'11 FORMULAS'!$B$51:$C$53,2,0),"")</f>
        <v>0.25</v>
      </c>
      <c r="L38" s="297" t="str">
        <f>+IFERROR(VLOOKUP($J38,'11 FORMULAS'!$B$51:$D$53,3,0),"")</f>
        <v>Probabilidad</v>
      </c>
      <c r="M38" s="348" t="s">
        <v>143</v>
      </c>
      <c r="N38" s="349">
        <f>+IFERROR(VLOOKUP($M38,'11 FORMULAS'!$B$54:$C$55,2,0),"")</f>
        <v>0.15</v>
      </c>
      <c r="O38" s="350" t="s">
        <v>144</v>
      </c>
      <c r="P38" s="350" t="s">
        <v>237</v>
      </c>
      <c r="Q38" s="350" t="s">
        <v>135</v>
      </c>
      <c r="R38" s="350" t="s">
        <v>245</v>
      </c>
      <c r="S38" s="297">
        <f t="shared" si="1"/>
        <v>0.4</v>
      </c>
      <c r="T38" s="297">
        <f>IF($L38='11 FORMULAS'!$D$51,$C38-($C38*$S38),$C38)</f>
        <v>0.36</v>
      </c>
      <c r="U38" s="297">
        <f>IF($L38='11 FORMULAS'!$D$53,$D$38-($D$38*$S$38),$D$38)</f>
        <v>0.6</v>
      </c>
      <c r="V38" s="537">
        <f>+IF(T43="","",T43)</f>
        <v>0.12959999999999999</v>
      </c>
      <c r="W38" s="540">
        <f>+IF(U43="","",U43)</f>
        <v>0.6</v>
      </c>
      <c r="X38" s="38"/>
      <c r="Y38" s="293"/>
      <c r="Z38" s="294"/>
      <c r="AA38" s="294"/>
    </row>
    <row r="39" spans="1:27" ht="72" thickBot="1" x14ac:dyDescent="0.3">
      <c r="A39" s="516"/>
      <c r="B39" s="520"/>
      <c r="C39" s="531"/>
      <c r="D39" s="527"/>
      <c r="E39" s="347">
        <v>2</v>
      </c>
      <c r="F39" s="327" t="s">
        <v>454</v>
      </c>
      <c r="G39" s="207" t="s">
        <v>427</v>
      </c>
      <c r="H39" s="207"/>
      <c r="I39" s="284" t="str">
        <f t="shared" si="0"/>
        <v xml:space="preserve">Los profesionales de la Dirección Jurídica se reúnen para trabajar en equipo en el análisis previo de los conceptos </v>
      </c>
      <c r="J39" s="207" t="s">
        <v>131</v>
      </c>
      <c r="K39" s="297">
        <f>+IFERROR(VLOOKUP($J39,'11 FORMULAS'!$B$51:$C$53,2,0),"")</f>
        <v>0.25</v>
      </c>
      <c r="L39" s="297" t="str">
        <f>+IFERROR(VLOOKUP($J39,'11 FORMULAS'!$B$51:$D$53,3,0),"")</f>
        <v>Probabilidad</v>
      </c>
      <c r="M39" s="348" t="s">
        <v>143</v>
      </c>
      <c r="N39" s="349">
        <f>+IFERROR(VLOOKUP($M39,'11 FORMULAS'!$B$54:$C$55,2,0),"")</f>
        <v>0.15</v>
      </c>
      <c r="O39" s="350" t="s">
        <v>144</v>
      </c>
      <c r="P39" s="350" t="s">
        <v>237</v>
      </c>
      <c r="Q39" s="350" t="s">
        <v>135</v>
      </c>
      <c r="R39" s="350" t="s">
        <v>245</v>
      </c>
      <c r="S39" s="297">
        <f t="shared" si="1"/>
        <v>0.4</v>
      </c>
      <c r="T39" s="297">
        <f>IF($L39='11 FORMULAS'!$D$51,T38-(T38*$S39),T38)</f>
        <v>0.216</v>
      </c>
      <c r="U39" s="297">
        <f>IF($L39='11 FORMULAS'!$D$53,$D$38-($D$38*$S$38),$D$38)</f>
        <v>0.6</v>
      </c>
      <c r="V39" s="538"/>
      <c r="W39" s="541"/>
      <c r="X39" s="38"/>
      <c r="Y39" s="293"/>
      <c r="Z39" s="294"/>
      <c r="AA39" s="294"/>
    </row>
    <row r="40" spans="1:27" ht="72" thickBot="1" x14ac:dyDescent="0.3">
      <c r="A40" s="516"/>
      <c r="B40" s="520"/>
      <c r="C40" s="531"/>
      <c r="D40" s="527"/>
      <c r="E40" s="347">
        <v>3</v>
      </c>
      <c r="F40" s="327" t="s">
        <v>454</v>
      </c>
      <c r="G40" s="207" t="s">
        <v>428</v>
      </c>
      <c r="H40" s="207"/>
      <c r="I40" s="284" t="str">
        <f t="shared" si="0"/>
        <v xml:space="preserve">Los profesionales de la Dirección Jurídica solicitan a los usuarios la claridad sobre el alcance del concepto </v>
      </c>
      <c r="J40" s="207" t="s">
        <v>131</v>
      </c>
      <c r="K40" s="297">
        <f>+IFERROR(VLOOKUP($J40,'11 FORMULAS'!$B$51:$C$53,2,0),"")</f>
        <v>0.25</v>
      </c>
      <c r="L40" s="297" t="str">
        <f>+IFERROR(VLOOKUP($J40,'11 FORMULAS'!$B$51:$D$53,3,0),"")</f>
        <v>Probabilidad</v>
      </c>
      <c r="M40" s="348" t="s">
        <v>143</v>
      </c>
      <c r="N40" s="349">
        <f>+IFERROR(VLOOKUP($M40,'11 FORMULAS'!$B$54:$C$55,2,0),"")</f>
        <v>0.15</v>
      </c>
      <c r="O40" s="350" t="s">
        <v>144</v>
      </c>
      <c r="P40" s="350" t="s">
        <v>237</v>
      </c>
      <c r="Q40" s="350" t="s">
        <v>135</v>
      </c>
      <c r="R40" s="350" t="s">
        <v>245</v>
      </c>
      <c r="S40" s="297">
        <f t="shared" si="1"/>
        <v>0.4</v>
      </c>
      <c r="T40" s="297">
        <f>IF($L40='11 FORMULAS'!$D$51,T39-(T39*$S40),T39)</f>
        <v>0.12959999999999999</v>
      </c>
      <c r="U40" s="297">
        <f>IF($L40='11 FORMULAS'!$D$53,$D$38-($D$38*$S$38),$D$38)</f>
        <v>0.6</v>
      </c>
      <c r="V40" s="538"/>
      <c r="W40" s="541"/>
      <c r="X40" s="38"/>
      <c r="Y40" s="293"/>
      <c r="Z40" s="294"/>
      <c r="AA40" s="294"/>
    </row>
    <row r="41" spans="1:27" ht="29.25" thickBot="1" x14ac:dyDescent="0.3">
      <c r="A41" s="516"/>
      <c r="B41" s="520"/>
      <c r="C41" s="531"/>
      <c r="D41" s="527"/>
      <c r="E41" s="347">
        <v>4</v>
      </c>
      <c r="F41" s="326"/>
      <c r="G41" s="207"/>
      <c r="H41" s="207"/>
      <c r="I41" s="284" t="str">
        <f t="shared" si="0"/>
        <v xml:space="preserve">  </v>
      </c>
      <c r="J41" s="207"/>
      <c r="K41" s="297" t="str">
        <f>+IFERROR(VLOOKUP($J41,'11 FORMULAS'!$B$51:$C$53,2,0),"")</f>
        <v/>
      </c>
      <c r="L41" s="297" t="str">
        <f>+IFERROR(VLOOKUP($J41,'11 FORMULAS'!$B$51:$D$53,3,0),"")</f>
        <v/>
      </c>
      <c r="M41" s="348"/>
      <c r="N41" s="349" t="str">
        <f>+IFERROR(VLOOKUP($M41,'11 FORMULAS'!$B$54:$C$55,2,0),"")</f>
        <v/>
      </c>
      <c r="O41" s="350" t="s">
        <v>144</v>
      </c>
      <c r="P41" s="350" t="s">
        <v>237</v>
      </c>
      <c r="Q41" s="350" t="s">
        <v>135</v>
      </c>
      <c r="R41" s="350" t="s">
        <v>245</v>
      </c>
      <c r="S41" s="297" t="str">
        <f t="shared" si="1"/>
        <v/>
      </c>
      <c r="T41" s="297">
        <f>IF($L41='11 FORMULAS'!$D$51,T40-(T40*$S41),T40)</f>
        <v>0.12959999999999999</v>
      </c>
      <c r="U41" s="297">
        <f>IF($L41='11 FORMULAS'!$D$53,$D$38-($D$38*$S$38),$D$38)</f>
        <v>0.6</v>
      </c>
      <c r="V41" s="538"/>
      <c r="W41" s="541"/>
      <c r="X41" s="38"/>
      <c r="Y41" s="293"/>
      <c r="Z41" s="294"/>
      <c r="AA41" s="294"/>
    </row>
    <row r="42" spans="1:27" ht="29.45" hidden="1" customHeight="1" thickBot="1" x14ac:dyDescent="0.3">
      <c r="A42" s="516"/>
      <c r="B42" s="520"/>
      <c r="C42" s="531"/>
      <c r="D42" s="527"/>
      <c r="E42" s="347">
        <v>5</v>
      </c>
      <c r="F42" s="326"/>
      <c r="G42" s="207"/>
      <c r="H42" s="207"/>
      <c r="I42" s="284" t="str">
        <f t="shared" si="0"/>
        <v xml:space="preserve">  </v>
      </c>
      <c r="J42" s="207"/>
      <c r="K42" s="297" t="str">
        <f>+IFERROR(VLOOKUP($J42,'11 FORMULAS'!$B$51:$C$53,2,0),"")</f>
        <v/>
      </c>
      <c r="L42" s="297" t="str">
        <f>+IFERROR(VLOOKUP($J42,'11 FORMULAS'!$B$51:$D$53,3,0),"")</f>
        <v/>
      </c>
      <c r="M42" s="348"/>
      <c r="N42" s="349" t="str">
        <f>+IFERROR(VLOOKUP($M42,'11 FORMULAS'!$B$54:$C$55,2,0),"")</f>
        <v/>
      </c>
      <c r="O42" s="350" t="s">
        <v>144</v>
      </c>
      <c r="P42" s="350" t="s">
        <v>237</v>
      </c>
      <c r="Q42" s="350" t="s">
        <v>135</v>
      </c>
      <c r="R42" s="350" t="s">
        <v>245</v>
      </c>
      <c r="S42" s="297" t="str">
        <f t="shared" si="1"/>
        <v/>
      </c>
      <c r="T42" s="297">
        <f>IF($L42='11 FORMULAS'!$D$51,T41-(T41*$S42),T41)</f>
        <v>0.12959999999999999</v>
      </c>
      <c r="U42" s="297">
        <f>IF($L42='11 FORMULAS'!$D$53,$D$38-($D$38*$S$38),$D$38)</f>
        <v>0.6</v>
      </c>
      <c r="V42" s="538"/>
      <c r="W42" s="541"/>
      <c r="X42" s="38"/>
      <c r="Y42" s="293"/>
      <c r="Z42" s="294"/>
      <c r="AA42" s="294"/>
    </row>
    <row r="43" spans="1:27" ht="29.45" hidden="1" customHeight="1" thickBot="1" x14ac:dyDescent="0.3">
      <c r="A43" s="518"/>
      <c r="B43" s="522"/>
      <c r="C43" s="532"/>
      <c r="D43" s="529"/>
      <c r="E43" s="351">
        <v>6</v>
      </c>
      <c r="F43" s="329"/>
      <c r="G43" s="208"/>
      <c r="H43" s="208"/>
      <c r="I43" s="284" t="str">
        <f t="shared" si="0"/>
        <v xml:space="preserve">  </v>
      </c>
      <c r="J43" s="207"/>
      <c r="K43" s="297" t="str">
        <f>+IFERROR(VLOOKUP($J43,'11 FORMULAS'!$B$51:$C$53,2,0),"")</f>
        <v/>
      </c>
      <c r="L43" s="297" t="str">
        <f>+IFERROR(VLOOKUP($J43,'11 FORMULAS'!$B$51:$D$53,3,0),"")</f>
        <v/>
      </c>
      <c r="M43" s="348"/>
      <c r="N43" s="349" t="str">
        <f>+IFERROR(VLOOKUP($M43,'11 FORMULAS'!$B$54:$C$55,2,0),"")</f>
        <v/>
      </c>
      <c r="O43" s="350" t="s">
        <v>144</v>
      </c>
      <c r="P43" s="350" t="s">
        <v>237</v>
      </c>
      <c r="Q43" s="350" t="s">
        <v>135</v>
      </c>
      <c r="R43" s="350" t="s">
        <v>245</v>
      </c>
      <c r="S43" s="297" t="str">
        <f t="shared" si="1"/>
        <v/>
      </c>
      <c r="T43" s="297">
        <f>IF($L43='11 FORMULAS'!$D$51,T42-(T42*$S43),T42)</f>
        <v>0.12959999999999999</v>
      </c>
      <c r="U43" s="297">
        <f>IF($L43='11 FORMULAS'!$D$53,$D$38-($D$38*$S$38),$D$38)</f>
        <v>0.6</v>
      </c>
      <c r="V43" s="539"/>
      <c r="W43" s="542"/>
      <c r="X43" s="38"/>
    </row>
    <row r="44" spans="1:27" ht="100.5" thickBot="1" x14ac:dyDescent="0.3">
      <c r="A44" s="515" t="str">
        <f>'2 CONTEXTO E IDENTIFICACIÓN'!A17</f>
        <v>R118</v>
      </c>
      <c r="B44" s="519" t="str">
        <f>+'2 CONTEXTO E IDENTIFICACIÓN'!J17</f>
        <v>Posibilidad de afectación económica y reputacional por pérdida de la eficiencia en el proceso a causa de inobservancia Normativa (Desactualización Normativa)</v>
      </c>
      <c r="C44" s="530">
        <f>+'3 PROBABIL E IMPACTO INHERENTE'!E15</f>
        <v>0.6</v>
      </c>
      <c r="D44" s="526">
        <f>+'3 PROBABIL E IMPACTO INHERENTE'!M15</f>
        <v>0.8</v>
      </c>
      <c r="E44" s="352">
        <v>1</v>
      </c>
      <c r="F44" s="327" t="s">
        <v>464</v>
      </c>
      <c r="G44" s="52" t="s">
        <v>426</v>
      </c>
      <c r="H44" s="52"/>
      <c r="I44" s="284" t="str">
        <f t="shared" si="0"/>
        <v xml:space="preserve">Los profesionales de la Dirección Jurídica y los de Control Disciplinario Interno revisan las páginas de actualización jurídica para la verificación y actualización de normas </v>
      </c>
      <c r="J44" s="207" t="s">
        <v>131</v>
      </c>
      <c r="K44" s="297">
        <f>+IFERROR(VLOOKUP($J44,'11 FORMULAS'!$B$51:$C$53,2,0),"")</f>
        <v>0.25</v>
      </c>
      <c r="L44" s="297" t="str">
        <f>+IFERROR(VLOOKUP($J44,'11 FORMULAS'!$B$51:$D$53,3,0),"")</f>
        <v>Probabilidad</v>
      </c>
      <c r="M44" s="348" t="s">
        <v>143</v>
      </c>
      <c r="N44" s="349">
        <f>+IFERROR(VLOOKUP($M44,'11 FORMULAS'!$B$54:$C$55,2,0),"")</f>
        <v>0.15</v>
      </c>
      <c r="O44" s="350" t="s">
        <v>144</v>
      </c>
      <c r="P44" s="350" t="s">
        <v>237</v>
      </c>
      <c r="Q44" s="350" t="s">
        <v>135</v>
      </c>
      <c r="R44" s="350" t="s">
        <v>245</v>
      </c>
      <c r="S44" s="297">
        <f t="shared" si="1"/>
        <v>0.4</v>
      </c>
      <c r="T44" s="297">
        <f>IF($L44='11 FORMULAS'!$D$51,$C44-($C44*$S44),$C44)</f>
        <v>0.36</v>
      </c>
      <c r="U44" s="297">
        <f>IF($L44='11 FORMULAS'!$D$53,$D$44-($D$44*$S$44),$D$44)</f>
        <v>0.8</v>
      </c>
      <c r="V44" s="537">
        <f>+IF(T49="","",T49)</f>
        <v>0.12959999999999999</v>
      </c>
      <c r="W44" s="540">
        <f>+IF(U49="","",U49)</f>
        <v>0.8</v>
      </c>
      <c r="X44" s="38"/>
      <c r="Y44" s="293"/>
      <c r="Z44" s="294"/>
      <c r="AA44" s="294"/>
    </row>
    <row r="45" spans="1:27" ht="100.5" thickBot="1" x14ac:dyDescent="0.3">
      <c r="A45" s="516"/>
      <c r="B45" s="520"/>
      <c r="C45" s="531"/>
      <c r="D45" s="527"/>
      <c r="E45" s="347">
        <v>2</v>
      </c>
      <c r="F45" s="327" t="s">
        <v>465</v>
      </c>
      <c r="G45" s="207" t="s">
        <v>429</v>
      </c>
      <c r="H45" s="207"/>
      <c r="I45" s="284" t="str">
        <f t="shared" si="0"/>
        <v xml:space="preserve">Los profesionales de la Dirección Jurídica  los de Control Disciplinario Interno se reúnen para trabajar en equipo en el análisis previo a la aplicación de las normas </v>
      </c>
      <c r="J45" s="207" t="s">
        <v>131</v>
      </c>
      <c r="K45" s="297">
        <f>+IFERROR(VLOOKUP($J45,'11 FORMULAS'!$B$51:$C$53,2,0),"")</f>
        <v>0.25</v>
      </c>
      <c r="L45" s="297" t="str">
        <f>+IFERROR(VLOOKUP($J45,'11 FORMULAS'!$B$51:$D$53,3,0),"")</f>
        <v>Probabilidad</v>
      </c>
      <c r="M45" s="348" t="s">
        <v>143</v>
      </c>
      <c r="N45" s="349">
        <f>+IFERROR(VLOOKUP($M45,'11 FORMULAS'!$B$54:$C$55,2,0),"")</f>
        <v>0.15</v>
      </c>
      <c r="O45" s="350" t="s">
        <v>144</v>
      </c>
      <c r="P45" s="350" t="s">
        <v>237</v>
      </c>
      <c r="Q45" s="350" t="s">
        <v>135</v>
      </c>
      <c r="R45" s="350" t="s">
        <v>245</v>
      </c>
      <c r="S45" s="297">
        <f t="shared" si="1"/>
        <v>0.4</v>
      </c>
      <c r="T45" s="297">
        <f>IF($L45='11 FORMULAS'!$D$51,T44-(T44*$S45),T44)</f>
        <v>0.216</v>
      </c>
      <c r="U45" s="297">
        <f>IF($L45='11 FORMULAS'!$D$53,$D$44-($D$44*$S$44),$D$44)</f>
        <v>0.8</v>
      </c>
      <c r="V45" s="538"/>
      <c r="W45" s="541"/>
      <c r="X45" s="38"/>
      <c r="Y45" s="293"/>
      <c r="Z45" s="294"/>
      <c r="AA45" s="294"/>
    </row>
    <row r="46" spans="1:27" ht="102" customHeight="1" thickBot="1" x14ac:dyDescent="0.3">
      <c r="A46" s="516"/>
      <c r="B46" s="520"/>
      <c r="C46" s="531"/>
      <c r="D46" s="527"/>
      <c r="E46" s="347">
        <v>3</v>
      </c>
      <c r="F46" s="327" t="s">
        <v>465</v>
      </c>
      <c r="G46" s="207" t="s">
        <v>430</v>
      </c>
      <c r="H46" s="207" t="s">
        <v>430</v>
      </c>
      <c r="I46" s="284" t="str">
        <f t="shared" si="0"/>
        <v>Los profesionales de la Dirección Jurídica  los de Control Disciplinario Interno  consultan con instituciones pares  consultan con instituciones pares</v>
      </c>
      <c r="J46" s="207" t="s">
        <v>131</v>
      </c>
      <c r="K46" s="297">
        <f>+IFERROR(VLOOKUP($J46,'11 FORMULAS'!$B$51:$C$53,2,0),"")</f>
        <v>0.25</v>
      </c>
      <c r="L46" s="297" t="str">
        <f>+IFERROR(VLOOKUP($J46,'11 FORMULAS'!$B$51:$D$53,3,0),"")</f>
        <v>Probabilidad</v>
      </c>
      <c r="M46" s="348" t="s">
        <v>143</v>
      </c>
      <c r="N46" s="349">
        <f>+IFERROR(VLOOKUP($M46,'11 FORMULAS'!$B$54:$C$55,2,0),"")</f>
        <v>0.15</v>
      </c>
      <c r="O46" s="350" t="s">
        <v>144</v>
      </c>
      <c r="P46" s="350" t="s">
        <v>237</v>
      </c>
      <c r="Q46" s="350" t="s">
        <v>135</v>
      </c>
      <c r="R46" s="350" t="s">
        <v>245</v>
      </c>
      <c r="S46" s="297">
        <f t="shared" si="1"/>
        <v>0.4</v>
      </c>
      <c r="T46" s="297">
        <f>IF($L46='11 FORMULAS'!$D$51,T45-(T45*$S46),T45)</f>
        <v>0.12959999999999999</v>
      </c>
      <c r="U46" s="297">
        <f>IF($L46='11 FORMULAS'!$D$53,$D$44-($D$44*$S$44),$D$44)</f>
        <v>0.8</v>
      </c>
      <c r="V46" s="538"/>
      <c r="W46" s="541"/>
      <c r="X46" s="38"/>
      <c r="Y46" s="293"/>
      <c r="Z46" s="294"/>
      <c r="AA46" s="294"/>
    </row>
    <row r="47" spans="1:27" ht="29.45" hidden="1" customHeight="1" thickBot="1" x14ac:dyDescent="0.3">
      <c r="A47" s="516"/>
      <c r="B47" s="520"/>
      <c r="C47" s="531"/>
      <c r="D47" s="527"/>
      <c r="E47" s="347">
        <v>4</v>
      </c>
      <c r="F47" s="326"/>
      <c r="G47" s="207"/>
      <c r="H47" s="207"/>
      <c r="I47" s="284" t="str">
        <f t="shared" si="0"/>
        <v xml:space="preserve">  </v>
      </c>
      <c r="J47" s="207"/>
      <c r="K47" s="297" t="str">
        <f>+IFERROR(VLOOKUP($J47,'11 FORMULAS'!$B$51:$C$53,2,0),"")</f>
        <v/>
      </c>
      <c r="L47" s="297" t="str">
        <f>+IFERROR(VLOOKUP($J47,'11 FORMULAS'!$B$51:$D$53,3,0),"")</f>
        <v/>
      </c>
      <c r="M47" s="348"/>
      <c r="N47" s="349" t="str">
        <f>+IFERROR(VLOOKUP($M47,'11 FORMULAS'!$B$54:$C$55,2,0),"")</f>
        <v/>
      </c>
      <c r="O47" s="350" t="s">
        <v>144</v>
      </c>
      <c r="P47" s="350" t="s">
        <v>237</v>
      </c>
      <c r="Q47" s="350" t="s">
        <v>135</v>
      </c>
      <c r="R47" s="350" t="s">
        <v>245</v>
      </c>
      <c r="S47" s="297" t="str">
        <f t="shared" si="1"/>
        <v/>
      </c>
      <c r="T47" s="297">
        <f>IF($L47='11 FORMULAS'!$D$51,T46-(T46*$S47),T46)</f>
        <v>0.12959999999999999</v>
      </c>
      <c r="U47" s="297">
        <f>IF($L47='11 FORMULAS'!$D$53,$D$44-($D$44*$S$44),$D$44)</f>
        <v>0.8</v>
      </c>
      <c r="V47" s="538"/>
      <c r="W47" s="541"/>
      <c r="X47" s="38"/>
      <c r="Y47" s="293"/>
      <c r="Z47" s="294"/>
      <c r="AA47" s="294"/>
    </row>
    <row r="48" spans="1:27" ht="29.45" hidden="1" customHeight="1" thickBot="1" x14ac:dyDescent="0.3">
      <c r="A48" s="516"/>
      <c r="B48" s="520"/>
      <c r="C48" s="531"/>
      <c r="D48" s="527"/>
      <c r="E48" s="347">
        <v>5</v>
      </c>
      <c r="F48" s="326"/>
      <c r="G48" s="207"/>
      <c r="H48" s="207"/>
      <c r="I48" s="284" t="str">
        <f t="shared" si="0"/>
        <v xml:space="preserve">  </v>
      </c>
      <c r="J48" s="207"/>
      <c r="K48" s="297" t="str">
        <f>+IFERROR(VLOOKUP($J48,'11 FORMULAS'!$B$51:$C$53,2,0),"")</f>
        <v/>
      </c>
      <c r="L48" s="297" t="str">
        <f>+IFERROR(VLOOKUP($J48,'11 FORMULAS'!$B$51:$D$53,3,0),"")</f>
        <v/>
      </c>
      <c r="M48" s="348"/>
      <c r="N48" s="349" t="str">
        <f>+IFERROR(VLOOKUP($M48,'11 FORMULAS'!$B$54:$C$55,2,0),"")</f>
        <v/>
      </c>
      <c r="O48" s="350" t="s">
        <v>144</v>
      </c>
      <c r="P48" s="350" t="s">
        <v>237</v>
      </c>
      <c r="Q48" s="350" t="s">
        <v>135</v>
      </c>
      <c r="R48" s="350" t="s">
        <v>245</v>
      </c>
      <c r="S48" s="297" t="str">
        <f t="shared" si="1"/>
        <v/>
      </c>
      <c r="T48" s="297">
        <f>IF($L48='11 FORMULAS'!$D$51,T47-(T47*$S48),T47)</f>
        <v>0.12959999999999999</v>
      </c>
      <c r="U48" s="297">
        <f>IF($L48='11 FORMULAS'!$D$53,$D$44-($D$44*$S$44),$D$44)</f>
        <v>0.8</v>
      </c>
      <c r="V48" s="538"/>
      <c r="W48" s="541"/>
      <c r="X48" s="38"/>
      <c r="Y48" s="293"/>
      <c r="Z48" s="294"/>
      <c r="AA48" s="294"/>
    </row>
    <row r="49" spans="1:27" ht="22.5" customHeight="1" thickBot="1" x14ac:dyDescent="0.3">
      <c r="A49" s="518"/>
      <c r="B49" s="522"/>
      <c r="C49" s="532"/>
      <c r="D49" s="529"/>
      <c r="E49" s="351">
        <v>6</v>
      </c>
      <c r="F49" s="329"/>
      <c r="G49" s="208"/>
      <c r="H49" s="208"/>
      <c r="I49" s="284" t="str">
        <f t="shared" si="0"/>
        <v xml:space="preserve">  </v>
      </c>
      <c r="J49" s="207"/>
      <c r="K49" s="297" t="str">
        <f>+IFERROR(VLOOKUP($J49,'11 FORMULAS'!$B$51:$C$53,2,0),"")</f>
        <v/>
      </c>
      <c r="L49" s="297" t="str">
        <f>+IFERROR(VLOOKUP($J49,'11 FORMULAS'!$B$51:$D$53,3,0),"")</f>
        <v/>
      </c>
      <c r="M49" s="348"/>
      <c r="N49" s="349" t="str">
        <f>+IFERROR(VLOOKUP($M49,'11 FORMULAS'!$B$54:$C$55,2,0),"")</f>
        <v/>
      </c>
      <c r="O49" s="350" t="s">
        <v>144</v>
      </c>
      <c r="P49" s="350" t="s">
        <v>237</v>
      </c>
      <c r="Q49" s="350" t="s">
        <v>135</v>
      </c>
      <c r="R49" s="350" t="s">
        <v>245</v>
      </c>
      <c r="S49" s="297" t="str">
        <f t="shared" si="1"/>
        <v/>
      </c>
      <c r="T49" s="297">
        <f>IF($L49='11 FORMULAS'!$D$51,T48-(T48*$S49),T48)</f>
        <v>0.12959999999999999</v>
      </c>
      <c r="U49" s="297">
        <f>IF($L49='11 FORMULAS'!$D$53,$D$44-($D$44*$S$44),$D$44)</f>
        <v>0.8</v>
      </c>
      <c r="V49" s="539"/>
      <c r="W49" s="542"/>
      <c r="X49" s="38"/>
    </row>
    <row r="50" spans="1:27" ht="86.25" thickBot="1" x14ac:dyDescent="0.3">
      <c r="A50" s="515" t="str">
        <f>'2 CONTEXTO E IDENTIFICACIÓN'!A18</f>
        <v>R119</v>
      </c>
      <c r="B50" s="519" t="str">
        <f>+'2 CONTEXTO E IDENTIFICACIÓN'!J18</f>
        <v>Posibilidad de pérdida económica y reputacional por demandas, reprocesos, incremento en costos, pérdida de imagen y credibilidad institucional a causa de fraude electoral</v>
      </c>
      <c r="C50" s="530">
        <f>+'3 PROBABIL E IMPACTO INHERENTE'!E16</f>
        <v>0.4</v>
      </c>
      <c r="D50" s="526">
        <f>+'3 PROBABIL E IMPACTO INHERENTE'!M16</f>
        <v>0.8</v>
      </c>
      <c r="E50" s="352">
        <v>1</v>
      </c>
      <c r="F50" s="327" t="s">
        <v>431</v>
      </c>
      <c r="G50" s="52" t="s">
        <v>432</v>
      </c>
      <c r="H50" s="52"/>
      <c r="I50" s="284" t="str">
        <f t="shared" si="0"/>
        <v xml:space="preserve">La Secretaria General lidera la actualización y aplicación del reglamento electoral y de los procedimientos, instructivos y normas </v>
      </c>
      <c r="J50" s="207" t="s">
        <v>131</v>
      </c>
      <c r="K50" s="297">
        <f>+IFERROR(VLOOKUP($J50,'11 FORMULAS'!$B$51:$C$53,2,0),"")</f>
        <v>0.25</v>
      </c>
      <c r="L50" s="297" t="str">
        <f>+IFERROR(VLOOKUP($J50,'11 FORMULAS'!$B$51:$D$53,3,0),"")</f>
        <v>Probabilidad</v>
      </c>
      <c r="M50" s="348" t="s">
        <v>143</v>
      </c>
      <c r="N50" s="349">
        <f>+IFERROR(VLOOKUP($M50,'11 FORMULAS'!$B$54:$C$55,2,0),"")</f>
        <v>0.15</v>
      </c>
      <c r="O50" s="350" t="s">
        <v>144</v>
      </c>
      <c r="P50" s="350" t="s">
        <v>237</v>
      </c>
      <c r="Q50" s="350" t="s">
        <v>135</v>
      </c>
      <c r="R50" s="350" t="s">
        <v>245</v>
      </c>
      <c r="S50" s="297">
        <f t="shared" si="1"/>
        <v>0.4</v>
      </c>
      <c r="T50" s="297">
        <f>IF($L50='11 FORMULAS'!$D$51,$C50-($C50*$S50),$C50)</f>
        <v>0.24</v>
      </c>
      <c r="U50" s="297">
        <f>IF($L50='11 FORMULAS'!$D$53,$D$50-($D$50*$S$50),$D$50)</f>
        <v>0.8</v>
      </c>
      <c r="V50" s="537">
        <f>+IF(T55="","",T55)</f>
        <v>5.183999999999999E-2</v>
      </c>
      <c r="W50" s="540">
        <f>+IF(U55="","",U55)</f>
        <v>0.8</v>
      </c>
      <c r="X50" s="38"/>
      <c r="Y50" s="293"/>
      <c r="Z50" s="294"/>
      <c r="AA50" s="294"/>
    </row>
    <row r="51" spans="1:27" ht="100.5" thickBot="1" x14ac:dyDescent="0.3">
      <c r="A51" s="516"/>
      <c r="B51" s="520"/>
      <c r="C51" s="531"/>
      <c r="D51" s="527"/>
      <c r="E51" s="347">
        <v>2</v>
      </c>
      <c r="F51" s="327" t="s">
        <v>431</v>
      </c>
      <c r="G51" s="207" t="s">
        <v>433</v>
      </c>
      <c r="H51" s="207"/>
      <c r="I51" s="284" t="str">
        <f t="shared" si="0"/>
        <v xml:space="preserve">La Secretaria General coordina el acompañamiento de órganos de control externos, de control interno y de registraduría  cuando aplica  </v>
      </c>
      <c r="J51" s="207" t="s">
        <v>131</v>
      </c>
      <c r="K51" s="297">
        <f>+IFERROR(VLOOKUP($J51,'11 FORMULAS'!$B$51:$C$53,2,0),"")</f>
        <v>0.25</v>
      </c>
      <c r="L51" s="297" t="str">
        <f>+IFERROR(VLOOKUP($J51,'11 FORMULAS'!$B$51:$D$53,3,0),"")</f>
        <v>Probabilidad</v>
      </c>
      <c r="M51" s="348" t="s">
        <v>143</v>
      </c>
      <c r="N51" s="349">
        <f>+IFERROR(VLOOKUP($M51,'11 FORMULAS'!$B$54:$C$55,2,0),"")</f>
        <v>0.15</v>
      </c>
      <c r="O51" s="350" t="s">
        <v>144</v>
      </c>
      <c r="P51" s="350" t="s">
        <v>237</v>
      </c>
      <c r="Q51" s="350" t="s">
        <v>135</v>
      </c>
      <c r="R51" s="350" t="s">
        <v>245</v>
      </c>
      <c r="S51" s="297">
        <f t="shared" si="1"/>
        <v>0.4</v>
      </c>
      <c r="T51" s="297">
        <f>IF($L51='11 FORMULAS'!$D$51,T50-(T50*$S51),T50)</f>
        <v>0.14399999999999999</v>
      </c>
      <c r="U51" s="297">
        <f>IF($L51='11 FORMULAS'!$D$53,$D$50-($D$50*$S$50),$D$50)</f>
        <v>0.8</v>
      </c>
      <c r="V51" s="538"/>
      <c r="W51" s="541"/>
      <c r="X51" s="38"/>
      <c r="Y51" s="293"/>
      <c r="Z51" s="294"/>
      <c r="AA51" s="294"/>
    </row>
    <row r="52" spans="1:27" ht="57.75" thickBot="1" x14ac:dyDescent="0.3">
      <c r="A52" s="516"/>
      <c r="B52" s="520"/>
      <c r="C52" s="531"/>
      <c r="D52" s="527"/>
      <c r="E52" s="347">
        <v>3</v>
      </c>
      <c r="F52" s="327" t="s">
        <v>431</v>
      </c>
      <c r="G52" s="207" t="s">
        <v>434</v>
      </c>
      <c r="H52" s="207"/>
      <c r="I52" s="284" t="str">
        <f t="shared" si="0"/>
        <v xml:space="preserve">La Secretaria General coordina la utilización del Software electoral en los proceso electorales </v>
      </c>
      <c r="J52" s="207" t="s">
        <v>131</v>
      </c>
      <c r="K52" s="297">
        <f>+IFERROR(VLOOKUP($J52,'11 FORMULAS'!$B$51:$C$53,2,0),"")</f>
        <v>0.25</v>
      </c>
      <c r="L52" s="297" t="str">
        <f>+IFERROR(VLOOKUP($J52,'11 FORMULAS'!$B$51:$D$53,3,0),"")</f>
        <v>Probabilidad</v>
      </c>
      <c r="M52" s="348" t="s">
        <v>143</v>
      </c>
      <c r="N52" s="349">
        <f>+IFERROR(VLOOKUP($M52,'11 FORMULAS'!$B$54:$C$55,2,0),"")</f>
        <v>0.15</v>
      </c>
      <c r="O52" s="350" t="s">
        <v>144</v>
      </c>
      <c r="P52" s="350" t="s">
        <v>237</v>
      </c>
      <c r="Q52" s="350" t="s">
        <v>135</v>
      </c>
      <c r="R52" s="350" t="s">
        <v>245</v>
      </c>
      <c r="S52" s="297">
        <f t="shared" si="1"/>
        <v>0.4</v>
      </c>
      <c r="T52" s="297">
        <f>IF($L52='11 FORMULAS'!$D$51,T51-(T51*$S52),T51)</f>
        <v>8.6399999999999991E-2</v>
      </c>
      <c r="U52" s="297">
        <f>IF($L52='11 FORMULAS'!$D$53,$D$50-($D$50*$S$50),$D$50)</f>
        <v>0.8</v>
      </c>
      <c r="V52" s="538"/>
      <c r="W52" s="541"/>
      <c r="X52" s="38"/>
      <c r="Y52" s="293"/>
      <c r="Z52" s="294"/>
      <c r="AA52" s="294"/>
    </row>
    <row r="53" spans="1:27" ht="29.45" hidden="1" customHeight="1" thickBot="1" x14ac:dyDescent="0.3">
      <c r="A53" s="516"/>
      <c r="B53" s="520"/>
      <c r="C53" s="531"/>
      <c r="D53" s="527"/>
      <c r="E53" s="347">
        <v>4</v>
      </c>
      <c r="F53" s="327" t="s">
        <v>431</v>
      </c>
      <c r="G53" s="207" t="s">
        <v>435</v>
      </c>
      <c r="H53" s="207" t="s">
        <v>436</v>
      </c>
      <c r="I53" s="284" t="str">
        <f t="shared" si="0"/>
        <v xml:space="preserve">La Secretaria General autoriza la designación de veedores por parte de los candidatos (cuando se requiera) </v>
      </c>
      <c r="J53" s="207" t="s">
        <v>131</v>
      </c>
      <c r="K53" s="297">
        <f>+IFERROR(VLOOKUP($J53,'11 FORMULAS'!$B$51:$C$53,2,0),"")</f>
        <v>0.25</v>
      </c>
      <c r="L53" s="297" t="str">
        <f>+IFERROR(VLOOKUP($J53,'11 FORMULAS'!$B$51:$D$53,3,0),"")</f>
        <v>Probabilidad</v>
      </c>
      <c r="M53" s="348" t="s">
        <v>143</v>
      </c>
      <c r="N53" s="349">
        <f>+IFERROR(VLOOKUP($M53,'11 FORMULAS'!$B$54:$C$55,2,0),"")</f>
        <v>0.15</v>
      </c>
      <c r="O53" s="350" t="s">
        <v>144</v>
      </c>
      <c r="P53" s="350" t="s">
        <v>237</v>
      </c>
      <c r="Q53" s="350" t="s">
        <v>135</v>
      </c>
      <c r="R53" s="350" t="s">
        <v>245</v>
      </c>
      <c r="S53" s="297">
        <f t="shared" si="1"/>
        <v>0.4</v>
      </c>
      <c r="T53" s="297">
        <f>IF($L53='11 FORMULAS'!$D$51,T52-(T52*$S53),T52)</f>
        <v>5.183999999999999E-2</v>
      </c>
      <c r="U53" s="297">
        <f>IF($L53='11 FORMULAS'!$D$53,$D$50-($D$50*$S$50),$D$50)</f>
        <v>0.8</v>
      </c>
      <c r="V53" s="538"/>
      <c r="W53" s="541"/>
      <c r="X53" s="38"/>
      <c r="Y53" s="293"/>
      <c r="Z53" s="294"/>
      <c r="AA53" s="294"/>
    </row>
    <row r="54" spans="1:27" ht="29.45" hidden="1" customHeight="1" thickBot="1" x14ac:dyDescent="0.3">
      <c r="A54" s="516"/>
      <c r="B54" s="520"/>
      <c r="C54" s="531"/>
      <c r="D54" s="527"/>
      <c r="E54" s="347">
        <v>5</v>
      </c>
      <c r="F54" s="326"/>
      <c r="G54" s="207"/>
      <c r="H54" s="207"/>
      <c r="I54" s="284" t="str">
        <f t="shared" si="0"/>
        <v xml:space="preserve">  </v>
      </c>
      <c r="J54" s="207"/>
      <c r="K54" s="297" t="str">
        <f>+IFERROR(VLOOKUP($J54,'11 FORMULAS'!$B$51:$C$53,2,0),"")</f>
        <v/>
      </c>
      <c r="L54" s="297" t="str">
        <f>+IFERROR(VLOOKUP($J54,'11 FORMULAS'!$B$51:$D$53,3,0),"")</f>
        <v/>
      </c>
      <c r="M54" s="348"/>
      <c r="N54" s="349" t="str">
        <f>+IFERROR(VLOOKUP($M54,'11 FORMULAS'!$B$54:$C$55,2,0),"")</f>
        <v/>
      </c>
      <c r="O54" s="350" t="s">
        <v>144</v>
      </c>
      <c r="P54" s="350" t="s">
        <v>237</v>
      </c>
      <c r="Q54" s="350" t="s">
        <v>135</v>
      </c>
      <c r="R54" s="350" t="s">
        <v>245</v>
      </c>
      <c r="S54" s="297" t="str">
        <f t="shared" si="1"/>
        <v/>
      </c>
      <c r="T54" s="297">
        <f>IF($L54='11 FORMULAS'!$D$51,T53-(T53*$S54),T53)</f>
        <v>5.183999999999999E-2</v>
      </c>
      <c r="U54" s="297">
        <f>IF($L54='11 FORMULAS'!$D$53,$D$50-($D$50*$S$50),$D$50)</f>
        <v>0.8</v>
      </c>
      <c r="V54" s="538"/>
      <c r="W54" s="541"/>
      <c r="X54" s="38"/>
      <c r="Y54" s="293"/>
      <c r="Z54" s="294"/>
      <c r="AA54" s="294"/>
    </row>
    <row r="55" spans="1:27" ht="29.45" hidden="1" customHeight="1" thickBot="1" x14ac:dyDescent="0.3">
      <c r="A55" s="518"/>
      <c r="B55" s="522"/>
      <c r="C55" s="532"/>
      <c r="D55" s="529"/>
      <c r="E55" s="351">
        <v>6</v>
      </c>
      <c r="F55" s="329"/>
      <c r="G55" s="208"/>
      <c r="H55" s="208"/>
      <c r="I55" s="284" t="str">
        <f t="shared" si="0"/>
        <v xml:space="preserve">  </v>
      </c>
      <c r="J55" s="207"/>
      <c r="K55" s="297" t="str">
        <f>+IFERROR(VLOOKUP($J55,'11 FORMULAS'!$B$51:$C$53,2,0),"")</f>
        <v/>
      </c>
      <c r="L55" s="297" t="str">
        <f>+IFERROR(VLOOKUP($J55,'11 FORMULAS'!$B$51:$D$53,3,0),"")</f>
        <v/>
      </c>
      <c r="M55" s="348"/>
      <c r="N55" s="349" t="str">
        <f>+IFERROR(VLOOKUP($M55,'11 FORMULAS'!$B$54:$C$55,2,0),"")</f>
        <v/>
      </c>
      <c r="O55" s="350" t="s">
        <v>144</v>
      </c>
      <c r="P55" s="350" t="s">
        <v>237</v>
      </c>
      <c r="Q55" s="350" t="s">
        <v>135</v>
      </c>
      <c r="R55" s="350" t="s">
        <v>245</v>
      </c>
      <c r="S55" s="297" t="str">
        <f t="shared" si="1"/>
        <v/>
      </c>
      <c r="T55" s="297">
        <f>IF($L55='11 FORMULAS'!$D$51,T54-(T54*$S55),T54)</f>
        <v>5.183999999999999E-2</v>
      </c>
      <c r="U55" s="297">
        <f>IF($L55='11 FORMULAS'!$D$53,$D$50-($D$50*$S$50),$D$50)</f>
        <v>0.8</v>
      </c>
      <c r="V55" s="539"/>
      <c r="W55" s="542"/>
      <c r="X55" s="38"/>
    </row>
    <row r="56" spans="1:27" ht="86.25" thickBot="1" x14ac:dyDescent="0.3">
      <c r="A56" s="515" t="str">
        <f>'2 CONTEXTO E IDENTIFICACIÓN'!A19</f>
        <v>R120</v>
      </c>
      <c r="B56" s="519" t="str">
        <f>+'2 CONTEXTO E IDENTIFICACIÓN'!J19</f>
        <v>Posibilidad de pérdida económica y reputacional por extralimitación de funciones, posibles incumplimientos contractuales, procesos de acoso laboral, ineficiencia administrativa y procesos penales, fiscales, judiciales o disciplinarios a causa de trafico de influencias</v>
      </c>
      <c r="C56" s="530">
        <f>+'3 PROBABIL E IMPACTO INHERENTE'!E17</f>
        <v>0.6</v>
      </c>
      <c r="D56" s="526">
        <f>+'3 PROBABIL E IMPACTO INHERENTE'!M17</f>
        <v>0.8</v>
      </c>
      <c r="E56" s="352">
        <v>1</v>
      </c>
      <c r="F56" s="327" t="s">
        <v>431</v>
      </c>
      <c r="G56" s="52" t="s">
        <v>432</v>
      </c>
      <c r="H56" s="52"/>
      <c r="I56" s="284" t="str">
        <f t="shared" si="0"/>
        <v xml:space="preserve">La Secretaria General lidera la actualización y aplicación del reglamento electoral y de los procedimientos, instructivos y normas </v>
      </c>
      <c r="J56" s="207" t="s">
        <v>131</v>
      </c>
      <c r="K56" s="297">
        <f>+IFERROR(VLOOKUP($J56,'11 FORMULAS'!$B$51:$C$53,2,0),"")</f>
        <v>0.25</v>
      </c>
      <c r="L56" s="297" t="str">
        <f>+IFERROR(VLOOKUP($J56,'11 FORMULAS'!$B$51:$D$53,3,0),"")</f>
        <v>Probabilidad</v>
      </c>
      <c r="M56" s="348" t="s">
        <v>143</v>
      </c>
      <c r="N56" s="349">
        <f>+IFERROR(VLOOKUP($M56,'11 FORMULAS'!$B$54:$C$55,2,0),"")</f>
        <v>0.15</v>
      </c>
      <c r="O56" s="350" t="s">
        <v>144</v>
      </c>
      <c r="P56" s="350" t="s">
        <v>237</v>
      </c>
      <c r="Q56" s="350" t="s">
        <v>135</v>
      </c>
      <c r="R56" s="350" t="s">
        <v>245</v>
      </c>
      <c r="S56" s="297">
        <f t="shared" si="1"/>
        <v>0.4</v>
      </c>
      <c r="T56" s="297">
        <f>IF($L56='11 FORMULAS'!$D$51,$C56-($C56*$S56),$C56)</f>
        <v>0.36</v>
      </c>
      <c r="U56" s="297">
        <f>IF($L56='11 FORMULAS'!$D$53,$D$56-($D$56*$S$56),$D$56)</f>
        <v>0.8</v>
      </c>
      <c r="V56" s="537">
        <f>+IF(T61="","",T61)</f>
        <v>7.7759999999999996E-2</v>
      </c>
      <c r="W56" s="540">
        <f>+IF(U61="","",U61)</f>
        <v>0.8</v>
      </c>
      <c r="X56" s="38"/>
      <c r="Y56" s="293"/>
      <c r="Z56" s="294"/>
      <c r="AA56" s="294"/>
    </row>
    <row r="57" spans="1:27" ht="43.5" thickBot="1" x14ac:dyDescent="0.3">
      <c r="A57" s="516"/>
      <c r="B57" s="520"/>
      <c r="C57" s="531"/>
      <c r="D57" s="527"/>
      <c r="E57" s="347">
        <v>2</v>
      </c>
      <c r="F57" s="327" t="s">
        <v>431</v>
      </c>
      <c r="G57" s="207" t="s">
        <v>437</v>
      </c>
      <c r="H57" s="207"/>
      <c r="I57" s="284" t="str">
        <f t="shared" si="0"/>
        <v xml:space="preserve">La Secretaria General acompaña el Comité de Garantías Electorales </v>
      </c>
      <c r="J57" s="207" t="s">
        <v>131</v>
      </c>
      <c r="K57" s="297">
        <f>+IFERROR(VLOOKUP($J57,'11 FORMULAS'!$B$51:$C$53,2,0),"")</f>
        <v>0.25</v>
      </c>
      <c r="L57" s="297" t="str">
        <f>+IFERROR(VLOOKUP($J57,'11 FORMULAS'!$B$51:$D$53,3,0),"")</f>
        <v>Probabilidad</v>
      </c>
      <c r="M57" s="348" t="s">
        <v>143</v>
      </c>
      <c r="N57" s="349">
        <f>+IFERROR(VLOOKUP($M57,'11 FORMULAS'!$B$54:$C$55,2,0),"")</f>
        <v>0.15</v>
      </c>
      <c r="O57" s="350" t="s">
        <v>144</v>
      </c>
      <c r="P57" s="350" t="s">
        <v>237</v>
      </c>
      <c r="Q57" s="350" t="s">
        <v>135</v>
      </c>
      <c r="R57" s="350" t="s">
        <v>245</v>
      </c>
      <c r="S57" s="297">
        <f t="shared" si="1"/>
        <v>0.4</v>
      </c>
      <c r="T57" s="297">
        <f>IF($L57='11 FORMULAS'!$D$51,T56-(T56*$S57),T56)</f>
        <v>0.216</v>
      </c>
      <c r="U57" s="297">
        <f>IF($L57='11 FORMULAS'!$D$53,$D$56-($D$56*$S$56),$D$56)</f>
        <v>0.8</v>
      </c>
      <c r="V57" s="538"/>
      <c r="W57" s="541"/>
      <c r="X57" s="38"/>
      <c r="Y57" s="293"/>
      <c r="Z57" s="294"/>
      <c r="AA57" s="294"/>
    </row>
    <row r="58" spans="1:27" ht="72" thickBot="1" x14ac:dyDescent="0.3">
      <c r="A58" s="516"/>
      <c r="B58" s="520"/>
      <c r="C58" s="531"/>
      <c r="D58" s="527"/>
      <c r="E58" s="347">
        <v>3</v>
      </c>
      <c r="F58" s="327" t="s">
        <v>431</v>
      </c>
      <c r="G58" s="207" t="s">
        <v>438</v>
      </c>
      <c r="H58" s="207"/>
      <c r="I58" s="284" t="str">
        <f t="shared" si="0"/>
        <v xml:space="preserve">La Secretaria General preside el comité de orientación y seguimiento de la contratación Institucional </v>
      </c>
      <c r="J58" s="207" t="s">
        <v>131</v>
      </c>
      <c r="K58" s="297">
        <f>+IFERROR(VLOOKUP($J58,'11 FORMULAS'!$B$51:$C$53,2,0),"")</f>
        <v>0.25</v>
      </c>
      <c r="L58" s="297" t="str">
        <f>+IFERROR(VLOOKUP($J58,'11 FORMULAS'!$B$51:$D$53,3,0),"")</f>
        <v>Probabilidad</v>
      </c>
      <c r="M58" s="348" t="s">
        <v>143</v>
      </c>
      <c r="N58" s="349">
        <f>+IFERROR(VLOOKUP($M58,'11 FORMULAS'!$B$54:$C$55,2,0),"")</f>
        <v>0.15</v>
      </c>
      <c r="O58" s="350" t="s">
        <v>144</v>
      </c>
      <c r="P58" s="350" t="s">
        <v>237</v>
      </c>
      <c r="Q58" s="350" t="s">
        <v>135</v>
      </c>
      <c r="R58" s="350" t="s">
        <v>245</v>
      </c>
      <c r="S58" s="297">
        <f t="shared" si="1"/>
        <v>0.4</v>
      </c>
      <c r="T58" s="297">
        <f>IF($L58='11 FORMULAS'!$D$51,T57-(T57*$S58),T57)</f>
        <v>0.12959999999999999</v>
      </c>
      <c r="U58" s="297">
        <f>IF($L58='11 FORMULAS'!$D$53,$D$56-($D$56*$S$56),$D$56)</f>
        <v>0.8</v>
      </c>
      <c r="V58" s="538"/>
      <c r="W58" s="541"/>
      <c r="X58" s="38"/>
      <c r="Y58" s="293"/>
      <c r="Z58" s="294"/>
      <c r="AA58" s="294"/>
    </row>
    <row r="59" spans="1:27" ht="86.25" thickBot="1" x14ac:dyDescent="0.3">
      <c r="A59" s="516"/>
      <c r="B59" s="520"/>
      <c r="C59" s="531"/>
      <c r="D59" s="527"/>
      <c r="E59" s="347">
        <v>4</v>
      </c>
      <c r="F59" s="327" t="s">
        <v>431</v>
      </c>
      <c r="G59" s="207" t="s">
        <v>439</v>
      </c>
      <c r="H59" s="207"/>
      <c r="I59" s="284" t="str">
        <f t="shared" si="0"/>
        <v xml:space="preserve">La Secretaria General acompaña los Comités internos de contratación, quienes están en cabeza de los ordenadores del gasto </v>
      </c>
      <c r="J59" s="207" t="s">
        <v>131</v>
      </c>
      <c r="K59" s="297">
        <f>+IFERROR(VLOOKUP($J59,'11 FORMULAS'!$B$51:$C$53,2,0),"")</f>
        <v>0.25</v>
      </c>
      <c r="L59" s="297" t="str">
        <f>+IFERROR(VLOOKUP($J59,'11 FORMULAS'!$B$51:$D$53,3,0),"")</f>
        <v>Probabilidad</v>
      </c>
      <c r="M59" s="348" t="s">
        <v>143</v>
      </c>
      <c r="N59" s="349">
        <f>+IFERROR(VLOOKUP($M59,'11 FORMULAS'!$B$54:$C$55,2,0),"")</f>
        <v>0.15</v>
      </c>
      <c r="O59" s="350" t="s">
        <v>144</v>
      </c>
      <c r="P59" s="350" t="s">
        <v>237</v>
      </c>
      <c r="Q59" s="350" t="s">
        <v>135</v>
      </c>
      <c r="R59" s="350" t="s">
        <v>245</v>
      </c>
      <c r="S59" s="297">
        <f t="shared" si="1"/>
        <v>0.4</v>
      </c>
      <c r="T59" s="297">
        <f>IF($L59='11 FORMULAS'!$D$51,T58-(T58*$S59),T58)</f>
        <v>7.7759999999999996E-2</v>
      </c>
      <c r="U59" s="297">
        <f>IF($L59='11 FORMULAS'!$D$53,$D$56-($D$56*$S$56),$D$56)</f>
        <v>0.8</v>
      </c>
      <c r="V59" s="538"/>
      <c r="W59" s="541"/>
      <c r="X59" s="38"/>
      <c r="Y59" s="293"/>
      <c r="Z59" s="294"/>
      <c r="AA59" s="294"/>
    </row>
    <row r="60" spans="1:27" ht="29.45" hidden="1" customHeight="1" thickBot="1" x14ac:dyDescent="0.3">
      <c r="A60" s="516"/>
      <c r="B60" s="520"/>
      <c r="C60" s="531"/>
      <c r="D60" s="527"/>
      <c r="E60" s="347">
        <v>5</v>
      </c>
      <c r="F60" s="326"/>
      <c r="G60" s="207"/>
      <c r="H60" s="207"/>
      <c r="I60" s="284" t="str">
        <f t="shared" si="0"/>
        <v xml:space="preserve">  </v>
      </c>
      <c r="J60" s="207"/>
      <c r="K60" s="297" t="str">
        <f>+IFERROR(VLOOKUP($J60,'11 FORMULAS'!$B$51:$C$53,2,0),"")</f>
        <v/>
      </c>
      <c r="L60" s="297" t="str">
        <f>+IFERROR(VLOOKUP($J60,'11 FORMULAS'!$B$51:$D$53,3,0),"")</f>
        <v/>
      </c>
      <c r="M60" s="348"/>
      <c r="N60" s="349" t="str">
        <f>+IFERROR(VLOOKUP($M60,'11 FORMULAS'!$B$54:$C$55,2,0),"")</f>
        <v/>
      </c>
      <c r="O60" s="350" t="s">
        <v>144</v>
      </c>
      <c r="P60" s="350" t="s">
        <v>237</v>
      </c>
      <c r="Q60" s="350" t="s">
        <v>135</v>
      </c>
      <c r="R60" s="350" t="s">
        <v>245</v>
      </c>
      <c r="S60" s="297" t="str">
        <f t="shared" si="1"/>
        <v/>
      </c>
      <c r="T60" s="297">
        <f>IF($L60='11 FORMULAS'!$D$51,T59-(T59*$S60),T59)</f>
        <v>7.7759999999999996E-2</v>
      </c>
      <c r="U60" s="297">
        <f>IF($L60='11 FORMULAS'!$D$53,$D$56-($D$56*$S$56),$D$56)</f>
        <v>0.8</v>
      </c>
      <c r="V60" s="538"/>
      <c r="W60" s="541"/>
      <c r="X60" s="38"/>
      <c r="Y60" s="293"/>
      <c r="Z60" s="294"/>
      <c r="AA60" s="294"/>
    </row>
    <row r="61" spans="1:27" ht="29.45" hidden="1" customHeight="1" thickBot="1" x14ac:dyDescent="0.3">
      <c r="A61" s="518"/>
      <c r="B61" s="522"/>
      <c r="C61" s="532"/>
      <c r="D61" s="529"/>
      <c r="E61" s="351">
        <v>6</v>
      </c>
      <c r="F61" s="329"/>
      <c r="G61" s="208"/>
      <c r="H61" s="208"/>
      <c r="I61" s="284" t="str">
        <f t="shared" si="0"/>
        <v xml:space="preserve">  </v>
      </c>
      <c r="J61" s="207"/>
      <c r="K61" s="297" t="str">
        <f>+IFERROR(VLOOKUP($J61,'11 FORMULAS'!$B$51:$C$53,2,0),"")</f>
        <v/>
      </c>
      <c r="L61" s="297" t="str">
        <f>+IFERROR(VLOOKUP($J61,'11 FORMULAS'!$B$51:$D$53,3,0),"")</f>
        <v/>
      </c>
      <c r="M61" s="348"/>
      <c r="N61" s="349" t="str">
        <f>+IFERROR(VLOOKUP($M61,'11 FORMULAS'!$B$54:$C$55,2,0),"")</f>
        <v/>
      </c>
      <c r="O61" s="350" t="s">
        <v>144</v>
      </c>
      <c r="P61" s="350" t="s">
        <v>237</v>
      </c>
      <c r="Q61" s="350" t="s">
        <v>135</v>
      </c>
      <c r="R61" s="350" t="s">
        <v>245</v>
      </c>
      <c r="S61" s="297" t="str">
        <f t="shared" si="1"/>
        <v/>
      </c>
      <c r="T61" s="297">
        <f>IF($L61='11 FORMULAS'!$D$51,T60-(T60*$S61),T60)</f>
        <v>7.7759999999999996E-2</v>
      </c>
      <c r="U61" s="297">
        <f>IF($L61='11 FORMULAS'!$D$53,$D$56-($D$56*$S$56),$D$56)</f>
        <v>0.8</v>
      </c>
      <c r="V61" s="539"/>
      <c r="W61" s="542"/>
      <c r="X61" s="38"/>
    </row>
    <row r="62" spans="1:27" ht="226.5" customHeight="1" thickBot="1" x14ac:dyDescent="0.3">
      <c r="A62" s="515" t="str">
        <f>'2 CONTEXTO E IDENTIFICACIÓN'!A20</f>
        <v>R121</v>
      </c>
      <c r="B62" s="519" t="str">
        <f>+'2 CONTEXTO E IDENTIFICACIÓN'!J20</f>
        <v>Posibilidad de afectación económica y reputacional por incumplimiento de la normativa de protección de datos personales (habeas data) a causa de debido a la filtración o acceso no autorizado a la información, originado por debilidades en los controles de seguridad de la información</v>
      </c>
      <c r="C62" s="530">
        <f>+'3 PROBABIL E IMPACTO INHERENTE'!E18</f>
        <v>1</v>
      </c>
      <c r="D62" s="526">
        <f>+'3 PROBABIL E IMPACTO INHERENTE'!M18</f>
        <v>0.8</v>
      </c>
      <c r="E62" s="352">
        <v>1</v>
      </c>
      <c r="F62" s="327" t="s">
        <v>431</v>
      </c>
      <c r="G62" s="52" t="s">
        <v>458</v>
      </c>
      <c r="H62" s="52" t="s">
        <v>457</v>
      </c>
      <c r="I62" s="284" t="str">
        <f t="shared" si="0"/>
        <v>La Secretaria General Imaparte a los responsables de los demás procesos orientaciones para que soliciten a todas las personas que por razones de la actividad que despliega la Institución suministren datos personales, su autorización  en el formato FTI05 para que de manera libre, previa, expresa y voluntaria nos permitan su tratamiento.</v>
      </c>
      <c r="J62" s="207" t="s">
        <v>131</v>
      </c>
      <c r="K62" s="297">
        <f>+IFERROR(VLOOKUP($J62,'11 FORMULAS'!$B$51:$C$53,2,0),"")</f>
        <v>0.25</v>
      </c>
      <c r="L62" s="297" t="str">
        <f>+IFERROR(VLOOKUP($J62,'11 FORMULAS'!$B$51:$D$53,3,0),"")</f>
        <v>Probabilidad</v>
      </c>
      <c r="M62" s="348" t="s">
        <v>143</v>
      </c>
      <c r="N62" s="349">
        <f>+IFERROR(VLOOKUP($M62,'11 FORMULAS'!$B$54:$C$55,2,0),"")</f>
        <v>0.15</v>
      </c>
      <c r="O62" s="350" t="s">
        <v>144</v>
      </c>
      <c r="P62" s="350" t="s">
        <v>237</v>
      </c>
      <c r="Q62" s="350" t="s">
        <v>135</v>
      </c>
      <c r="R62" s="350" t="s">
        <v>245</v>
      </c>
      <c r="S62" s="297">
        <f t="shared" si="1"/>
        <v>0.4</v>
      </c>
      <c r="T62" s="297">
        <f>IF($L62='11 FORMULAS'!$D$51,$C62-($C62*$S62),$C62)</f>
        <v>0.6</v>
      </c>
      <c r="U62" s="297">
        <f>IF($L62='11 FORMULAS'!$D$53,$D$62-($D$62*$S$62),$D$62)</f>
        <v>0.8</v>
      </c>
      <c r="V62" s="537">
        <f>+IF(T67="","",T67)</f>
        <v>0.6</v>
      </c>
      <c r="W62" s="540">
        <f>+IF(U67="","",U67)</f>
        <v>0.8</v>
      </c>
      <c r="X62" s="38"/>
      <c r="Y62" s="293"/>
      <c r="Z62" s="294"/>
      <c r="AA62" s="294"/>
    </row>
    <row r="63" spans="1:27" ht="29.25" thickBot="1" x14ac:dyDescent="0.3">
      <c r="A63" s="533"/>
      <c r="B63" s="534"/>
      <c r="C63" s="535"/>
      <c r="D63" s="536"/>
      <c r="E63" s="347">
        <v>2</v>
      </c>
      <c r="F63" s="325"/>
      <c r="G63" s="322"/>
      <c r="H63" s="322"/>
      <c r="I63" s="284" t="str">
        <f t="shared" si="0"/>
        <v xml:space="preserve">  </v>
      </c>
      <c r="J63" s="207"/>
      <c r="K63" s="297" t="str">
        <f>+IFERROR(VLOOKUP($J63,'11 FORMULAS'!$B$51:$C$53,2,0),"")</f>
        <v/>
      </c>
      <c r="L63" s="297" t="str">
        <f>+IFERROR(VLOOKUP($J63,'11 FORMULAS'!$B$51:$D$53,3,0),"")</f>
        <v/>
      </c>
      <c r="M63" s="348"/>
      <c r="N63" s="349" t="str">
        <f>+IFERROR(VLOOKUP($M63,'11 FORMULAS'!$B$54:$C$55,2,0),"")</f>
        <v/>
      </c>
      <c r="O63" s="350" t="s">
        <v>144</v>
      </c>
      <c r="P63" s="350" t="s">
        <v>237</v>
      </c>
      <c r="Q63" s="350" t="s">
        <v>135</v>
      </c>
      <c r="R63" s="350" t="s">
        <v>245</v>
      </c>
      <c r="S63" s="297" t="str">
        <f t="shared" si="1"/>
        <v/>
      </c>
      <c r="T63" s="297">
        <f>IF($L63='11 FORMULAS'!$D$51,T62-(T62*$S63),T62)</f>
        <v>0.6</v>
      </c>
      <c r="U63" s="297">
        <f>IF($L63='11 FORMULAS'!$D$53,$D$62-($D$62*$S$62),$D$62)</f>
        <v>0.8</v>
      </c>
      <c r="V63" s="545"/>
      <c r="W63" s="546"/>
      <c r="X63" s="38"/>
      <c r="Y63" s="293"/>
      <c r="Z63" s="294"/>
      <c r="AA63" s="294"/>
    </row>
    <row r="64" spans="1:27" ht="28.5" x14ac:dyDescent="0.25">
      <c r="A64" s="533"/>
      <c r="B64" s="534"/>
      <c r="C64" s="535"/>
      <c r="D64" s="536"/>
      <c r="E64" s="347">
        <v>3</v>
      </c>
      <c r="F64" s="325"/>
      <c r="G64" s="322"/>
      <c r="H64" s="322"/>
      <c r="I64" s="284" t="str">
        <f t="shared" si="0"/>
        <v xml:space="preserve">  </v>
      </c>
      <c r="J64" s="207"/>
      <c r="K64" s="297" t="str">
        <f>+IFERROR(VLOOKUP($J64,'11 FORMULAS'!$B$51:$C$53,2,0),"")</f>
        <v/>
      </c>
      <c r="L64" s="297" t="str">
        <f>+IFERROR(VLOOKUP($J64,'11 FORMULAS'!$B$51:$D$53,3,0),"")</f>
        <v/>
      </c>
      <c r="M64" s="348"/>
      <c r="N64" s="349" t="str">
        <f>+IFERROR(VLOOKUP($M64,'11 FORMULAS'!$B$54:$C$55,2,0),"")</f>
        <v/>
      </c>
      <c r="O64" s="350" t="s">
        <v>144</v>
      </c>
      <c r="P64" s="350" t="s">
        <v>237</v>
      </c>
      <c r="Q64" s="350" t="s">
        <v>135</v>
      </c>
      <c r="R64" s="350" t="s">
        <v>245</v>
      </c>
      <c r="S64" s="297" t="str">
        <f t="shared" si="1"/>
        <v/>
      </c>
      <c r="T64" s="297">
        <f>IF($L64='11 FORMULAS'!$D$51,T63-(T63*$S64),T63)</f>
        <v>0.6</v>
      </c>
      <c r="U64" s="297">
        <f>IF($L64='11 FORMULAS'!$D$53,$D$62-($D$62*$S$62),$D$62)</f>
        <v>0.8</v>
      </c>
      <c r="V64" s="545"/>
      <c r="W64" s="546"/>
      <c r="X64" s="38"/>
      <c r="Y64" s="293"/>
      <c r="Z64" s="294"/>
      <c r="AA64" s="294"/>
    </row>
    <row r="65" spans="1:27" ht="29.25" thickBot="1" x14ac:dyDescent="0.3">
      <c r="A65" s="516"/>
      <c r="B65" s="520"/>
      <c r="C65" s="531"/>
      <c r="D65" s="527"/>
      <c r="E65" s="347">
        <v>4</v>
      </c>
      <c r="F65" s="326"/>
      <c r="G65" s="207"/>
      <c r="H65" s="207"/>
      <c r="I65" s="284" t="str">
        <f t="shared" si="0"/>
        <v xml:space="preserve">  </v>
      </c>
      <c r="J65" s="207"/>
      <c r="K65" s="297" t="str">
        <f>+IFERROR(VLOOKUP($J65,'11 FORMULAS'!$B$51:$C$53,2,0),"")</f>
        <v/>
      </c>
      <c r="L65" s="297" t="str">
        <f>+IFERROR(VLOOKUP($J65,'11 FORMULAS'!$B$51:$D$53,3,0),"")</f>
        <v/>
      </c>
      <c r="M65" s="348"/>
      <c r="N65" s="349" t="str">
        <f>+IFERROR(VLOOKUP($M65,'11 FORMULAS'!$B$54:$C$55,2,0),"")</f>
        <v/>
      </c>
      <c r="O65" s="350" t="s">
        <v>144</v>
      </c>
      <c r="P65" s="350" t="s">
        <v>237</v>
      </c>
      <c r="Q65" s="350" t="s">
        <v>135</v>
      </c>
      <c r="R65" s="350" t="s">
        <v>245</v>
      </c>
      <c r="S65" s="297" t="str">
        <f t="shared" si="1"/>
        <v/>
      </c>
      <c r="T65" s="297">
        <f>IF($L65='11 FORMULAS'!$D$51,T64-(T64*$S65),T64)</f>
        <v>0.6</v>
      </c>
      <c r="U65" s="297">
        <f>IF($L65='11 FORMULAS'!$D$53,$D$62-($D$62*$S$62),$D$62)</f>
        <v>0.8</v>
      </c>
      <c r="V65" s="538"/>
      <c r="W65" s="541"/>
      <c r="X65" s="38"/>
      <c r="Y65" s="293"/>
      <c r="Z65" s="294"/>
      <c r="AA65" s="294"/>
    </row>
    <row r="66" spans="1:27" ht="29.45" hidden="1" customHeight="1" thickBot="1" x14ac:dyDescent="0.3">
      <c r="A66" s="516"/>
      <c r="B66" s="520"/>
      <c r="C66" s="531"/>
      <c r="D66" s="527"/>
      <c r="E66" s="347">
        <v>5</v>
      </c>
      <c r="F66" s="326"/>
      <c r="G66" s="207"/>
      <c r="H66" s="207"/>
      <c r="I66" s="284" t="str">
        <f t="shared" ref="I66:I121" si="2">+CONCATENATE(F66," ",G66," ",H66)</f>
        <v xml:space="preserve">  </v>
      </c>
      <c r="J66" s="207"/>
      <c r="K66" s="297" t="str">
        <f>+IFERROR(VLOOKUP($J66,'11 FORMULAS'!$B$51:$C$53,2,0),"")</f>
        <v/>
      </c>
      <c r="L66" s="297" t="str">
        <f>+IFERROR(VLOOKUP($J66,'11 FORMULAS'!$B$51:$D$53,3,0),"")</f>
        <v/>
      </c>
      <c r="M66" s="348"/>
      <c r="N66" s="349" t="str">
        <f>+IFERROR(VLOOKUP($M66,'11 FORMULAS'!$B$54:$C$55,2,0),"")</f>
        <v/>
      </c>
      <c r="O66" s="350" t="s">
        <v>144</v>
      </c>
      <c r="P66" s="350" t="s">
        <v>237</v>
      </c>
      <c r="Q66" s="350" t="s">
        <v>135</v>
      </c>
      <c r="R66" s="350" t="s">
        <v>245</v>
      </c>
      <c r="S66" s="297" t="str">
        <f t="shared" si="1"/>
        <v/>
      </c>
      <c r="T66" s="297">
        <f>IF($L66='11 FORMULAS'!$D$51,T65-(T65*$S66),T65)</f>
        <v>0.6</v>
      </c>
      <c r="U66" s="297">
        <f>IF($L66='11 FORMULAS'!$D$53,$D$62-($D$62*$S$62),$D$62)</f>
        <v>0.8</v>
      </c>
      <c r="V66" s="538"/>
      <c r="W66" s="541"/>
      <c r="X66" s="38"/>
      <c r="Y66" s="293"/>
      <c r="Z66" s="294"/>
      <c r="AA66" s="294"/>
    </row>
    <row r="67" spans="1:27" ht="29.45" hidden="1" customHeight="1" thickBot="1" x14ac:dyDescent="0.3">
      <c r="A67" s="518"/>
      <c r="B67" s="522"/>
      <c r="C67" s="532"/>
      <c r="D67" s="529"/>
      <c r="E67" s="351">
        <v>6</v>
      </c>
      <c r="F67" s="329"/>
      <c r="G67" s="208"/>
      <c r="H67" s="208"/>
      <c r="I67" s="284" t="str">
        <f t="shared" si="2"/>
        <v xml:space="preserve">  </v>
      </c>
      <c r="J67" s="207"/>
      <c r="K67" s="297" t="str">
        <f>+IFERROR(VLOOKUP($J67,'11 FORMULAS'!$B$51:$C$53,2,0),"")</f>
        <v/>
      </c>
      <c r="L67" s="297" t="str">
        <f>+IFERROR(VLOOKUP($J67,'11 FORMULAS'!$B$51:$D$53,3,0),"")</f>
        <v/>
      </c>
      <c r="M67" s="348"/>
      <c r="N67" s="349" t="str">
        <f>+IFERROR(VLOOKUP($M67,'11 FORMULAS'!$B$54:$C$55,2,0),"")</f>
        <v/>
      </c>
      <c r="O67" s="350" t="s">
        <v>144</v>
      </c>
      <c r="P67" s="350" t="s">
        <v>237</v>
      </c>
      <c r="Q67" s="350" t="s">
        <v>135</v>
      </c>
      <c r="R67" s="350" t="s">
        <v>245</v>
      </c>
      <c r="S67" s="297" t="str">
        <f t="shared" ref="S67:S121" si="3">+IFERROR($K67+$N67,"")</f>
        <v/>
      </c>
      <c r="T67" s="297">
        <f>IF($L67='11 FORMULAS'!$D$51,T66-(T66*$S67),T66)</f>
        <v>0.6</v>
      </c>
      <c r="U67" s="297">
        <f>IF($L67='11 FORMULAS'!$D$53,$D$62-($D$62*$S$62),$D$62)</f>
        <v>0.8</v>
      </c>
      <c r="V67" s="539"/>
      <c r="W67" s="542"/>
      <c r="X67" s="38"/>
    </row>
    <row r="68" spans="1:27" ht="124.5" customHeight="1" thickBot="1" x14ac:dyDescent="0.3">
      <c r="A68" s="515" t="str">
        <f>'2 CONTEXTO E IDENTIFICACIÓN'!A21</f>
        <v>R122</v>
      </c>
      <c r="B68" s="519" t="str">
        <f>+'2 CONTEXTO E IDENTIFICACIÓN'!J21</f>
        <v>Posibilidad de afectación reputacional por incumplimiento de los terminos procesales a causa de exceso de carga laboral, insuficiente recurso humano o radicación inoportuna en relación a la ocurrencia de los hechos</v>
      </c>
      <c r="C68" s="530">
        <f>+'3 PROBABIL E IMPACTO INHERENTE'!E19</f>
        <v>0.6</v>
      </c>
      <c r="D68" s="526">
        <f>+'3 PROBABIL E IMPACTO INHERENTE'!M19</f>
        <v>0.6</v>
      </c>
      <c r="E68" s="352">
        <v>1</v>
      </c>
      <c r="F68" s="327" t="s">
        <v>462</v>
      </c>
      <c r="G68" s="52" t="s">
        <v>463</v>
      </c>
      <c r="H68" s="52"/>
      <c r="I68" s="284" t="str">
        <f t="shared" si="2"/>
        <v xml:space="preserve">Director de Control Disciplinario interno Recepciona  y custodia  la información allegada en el curso de los procesos disciplinarios garantizando la reserva legal </v>
      </c>
      <c r="J68" s="207" t="s">
        <v>131</v>
      </c>
      <c r="K68" s="297">
        <f>+IFERROR(VLOOKUP($J68,'11 FORMULAS'!$B$51:$C$53,2,0),"")</f>
        <v>0.25</v>
      </c>
      <c r="L68" s="297" t="str">
        <f>+IFERROR(VLOOKUP($J68,'11 FORMULAS'!$B$51:$D$53,3,0),"")</f>
        <v>Probabilidad</v>
      </c>
      <c r="M68" s="348" t="s">
        <v>143</v>
      </c>
      <c r="N68" s="349">
        <f>+IFERROR(VLOOKUP($M68,'11 FORMULAS'!$B$54:$C$55,2,0),"")</f>
        <v>0.15</v>
      </c>
      <c r="O68" s="350" t="s">
        <v>144</v>
      </c>
      <c r="P68" s="350" t="s">
        <v>237</v>
      </c>
      <c r="Q68" s="350" t="s">
        <v>135</v>
      </c>
      <c r="R68" s="350" t="s">
        <v>245</v>
      </c>
      <c r="S68" s="297">
        <f t="shared" si="3"/>
        <v>0.4</v>
      </c>
      <c r="T68" s="297">
        <f>IF($L68='11 FORMULAS'!$D$51,$C68-($C68*$S68),$C68)</f>
        <v>0.36</v>
      </c>
      <c r="U68" s="297">
        <f>IF($L68='11 FORMULAS'!$D$53,$D$68-($D$68*$S$68),$D$68)</f>
        <v>0.6</v>
      </c>
      <c r="V68" s="537">
        <f>+IF(T73="","",T73)</f>
        <v>0.36</v>
      </c>
      <c r="W68" s="540">
        <f>+IF(U73="","",U73)</f>
        <v>0.6</v>
      </c>
      <c r="X68" s="38"/>
      <c r="Y68" s="293"/>
      <c r="Z68" s="294"/>
      <c r="AA68" s="294"/>
    </row>
    <row r="69" spans="1:27" ht="29.45" customHeight="1" thickBot="1" x14ac:dyDescent="0.3">
      <c r="A69" s="516"/>
      <c r="B69" s="520"/>
      <c r="C69" s="531"/>
      <c r="D69" s="527"/>
      <c r="E69" s="347">
        <v>2</v>
      </c>
      <c r="F69" s="326"/>
      <c r="G69" s="207"/>
      <c r="H69" s="207"/>
      <c r="I69" s="284" t="str">
        <f t="shared" si="2"/>
        <v xml:space="preserve">  </v>
      </c>
      <c r="J69" s="207"/>
      <c r="K69" s="297" t="str">
        <f>+IFERROR(VLOOKUP($J69,'11 FORMULAS'!$B$51:$C$53,2,0),"")</f>
        <v/>
      </c>
      <c r="L69" s="297" t="str">
        <f>+IFERROR(VLOOKUP($J69,'11 FORMULAS'!$B$51:$D$53,3,0),"")</f>
        <v/>
      </c>
      <c r="M69" s="348"/>
      <c r="N69" s="349" t="str">
        <f>+IFERROR(VLOOKUP($M69,'11 FORMULAS'!$B$54:$C$55,2,0),"")</f>
        <v/>
      </c>
      <c r="O69" s="350" t="s">
        <v>144</v>
      </c>
      <c r="P69" s="350" t="s">
        <v>237</v>
      </c>
      <c r="Q69" s="350" t="s">
        <v>135</v>
      </c>
      <c r="R69" s="350" t="s">
        <v>245</v>
      </c>
      <c r="S69" s="297" t="str">
        <f t="shared" si="3"/>
        <v/>
      </c>
      <c r="T69" s="297">
        <f>IF($L69='11 FORMULAS'!$D$51,T68-(T68*$S69),T68)</f>
        <v>0.36</v>
      </c>
      <c r="U69" s="297">
        <f>IF($L69='11 FORMULAS'!$D$53,$D$68-($D$68*$S$68),$D$68)</f>
        <v>0.6</v>
      </c>
      <c r="V69" s="538"/>
      <c r="W69" s="541"/>
      <c r="X69" s="38"/>
      <c r="Y69" s="293"/>
      <c r="Z69" s="294"/>
      <c r="AA69" s="294"/>
    </row>
    <row r="70" spans="1:27" ht="29.45" customHeight="1" thickBot="1" x14ac:dyDescent="0.3">
      <c r="A70" s="516"/>
      <c r="B70" s="520"/>
      <c r="C70" s="531"/>
      <c r="D70" s="527"/>
      <c r="E70" s="347">
        <v>3</v>
      </c>
      <c r="F70" s="326"/>
      <c r="G70" s="207"/>
      <c r="H70" s="207"/>
      <c r="I70" s="284" t="str">
        <f t="shared" si="2"/>
        <v xml:space="preserve">  </v>
      </c>
      <c r="J70" s="207"/>
      <c r="K70" s="297" t="str">
        <f>+IFERROR(VLOOKUP($J70,'11 FORMULAS'!$B$51:$C$53,2,0),"")</f>
        <v/>
      </c>
      <c r="L70" s="297" t="str">
        <f>+IFERROR(VLOOKUP($J70,'11 FORMULAS'!$B$51:$D$53,3,0),"")</f>
        <v/>
      </c>
      <c r="M70" s="348"/>
      <c r="N70" s="349" t="str">
        <f>+IFERROR(VLOOKUP($M70,'11 FORMULAS'!$B$54:$C$55,2,0),"")</f>
        <v/>
      </c>
      <c r="O70" s="350" t="s">
        <v>144</v>
      </c>
      <c r="P70" s="350" t="s">
        <v>237</v>
      </c>
      <c r="Q70" s="350" t="s">
        <v>135</v>
      </c>
      <c r="R70" s="350" t="s">
        <v>245</v>
      </c>
      <c r="S70" s="297" t="str">
        <f t="shared" si="3"/>
        <v/>
      </c>
      <c r="T70" s="297">
        <f>IF($L70='11 FORMULAS'!$D$51,T69-(T69*$S70),T69)</f>
        <v>0.36</v>
      </c>
      <c r="U70" s="297">
        <f>IF($L70='11 FORMULAS'!$D$53,$D$68-($D$68*$S$68),$D$68)</f>
        <v>0.6</v>
      </c>
      <c r="V70" s="538"/>
      <c r="W70" s="541"/>
      <c r="X70" s="38"/>
      <c r="Y70" s="293"/>
      <c r="Z70" s="294"/>
      <c r="AA70" s="294"/>
    </row>
    <row r="71" spans="1:27" ht="29.45" customHeight="1" thickBot="1" x14ac:dyDescent="0.3">
      <c r="A71" s="516"/>
      <c r="B71" s="520"/>
      <c r="C71" s="531"/>
      <c r="D71" s="527"/>
      <c r="E71" s="347">
        <v>4</v>
      </c>
      <c r="F71" s="326"/>
      <c r="G71" s="207"/>
      <c r="H71" s="207"/>
      <c r="I71" s="284" t="str">
        <f t="shared" si="2"/>
        <v xml:space="preserve">  </v>
      </c>
      <c r="J71" s="207"/>
      <c r="K71" s="297" t="str">
        <f>+IFERROR(VLOOKUP($J71,'11 FORMULAS'!$B$51:$C$53,2,0),"")</f>
        <v/>
      </c>
      <c r="L71" s="297" t="str">
        <f>+IFERROR(VLOOKUP($J71,'11 FORMULAS'!$B$51:$D$53,3,0),"")</f>
        <v/>
      </c>
      <c r="M71" s="348"/>
      <c r="N71" s="349" t="str">
        <f>+IFERROR(VLOOKUP($M71,'11 FORMULAS'!$B$54:$C$55,2,0),"")</f>
        <v/>
      </c>
      <c r="O71" s="350" t="s">
        <v>144</v>
      </c>
      <c r="P71" s="350" t="s">
        <v>237</v>
      </c>
      <c r="Q71" s="350" t="s">
        <v>135</v>
      </c>
      <c r="R71" s="350" t="s">
        <v>245</v>
      </c>
      <c r="S71" s="297" t="str">
        <f t="shared" si="3"/>
        <v/>
      </c>
      <c r="T71" s="297">
        <f>IF($L71='11 FORMULAS'!$D$51,T70-(T70*$S71),T70)</f>
        <v>0.36</v>
      </c>
      <c r="U71" s="297">
        <f>IF($L71='11 FORMULAS'!$D$53,$D$68-($D$68*$S$68),$D$68)</f>
        <v>0.6</v>
      </c>
      <c r="V71" s="538"/>
      <c r="W71" s="541"/>
      <c r="X71" s="38"/>
      <c r="Y71" s="293"/>
      <c r="Z71" s="294"/>
      <c r="AA71" s="294"/>
    </row>
    <row r="72" spans="1:27" ht="29.45" customHeight="1" thickBot="1" x14ac:dyDescent="0.3">
      <c r="A72" s="516"/>
      <c r="B72" s="520"/>
      <c r="C72" s="531"/>
      <c r="D72" s="527"/>
      <c r="E72" s="347">
        <v>5</v>
      </c>
      <c r="F72" s="326"/>
      <c r="G72" s="207"/>
      <c r="H72" s="207"/>
      <c r="I72" s="284" t="str">
        <f t="shared" si="2"/>
        <v xml:space="preserve">  </v>
      </c>
      <c r="J72" s="207"/>
      <c r="K72" s="297" t="str">
        <f>+IFERROR(VLOOKUP($J72,'11 FORMULAS'!$B$51:$C$53,2,0),"")</f>
        <v/>
      </c>
      <c r="L72" s="297" t="str">
        <f>+IFERROR(VLOOKUP($J72,'11 FORMULAS'!$B$51:$D$53,3,0),"")</f>
        <v/>
      </c>
      <c r="M72" s="348"/>
      <c r="N72" s="349" t="str">
        <f>+IFERROR(VLOOKUP($M72,'11 FORMULAS'!$B$54:$C$55,2,0),"")</f>
        <v/>
      </c>
      <c r="O72" s="350" t="s">
        <v>144</v>
      </c>
      <c r="P72" s="350" t="s">
        <v>237</v>
      </c>
      <c r="Q72" s="350" t="s">
        <v>135</v>
      </c>
      <c r="R72" s="350" t="s">
        <v>245</v>
      </c>
      <c r="S72" s="297" t="str">
        <f t="shared" si="3"/>
        <v/>
      </c>
      <c r="T72" s="297">
        <f>IF($L72='11 FORMULAS'!$D$51,T71-(T71*$S72),T71)</f>
        <v>0.36</v>
      </c>
      <c r="U72" s="297">
        <f>IF($L72='11 FORMULAS'!$D$53,$D$68-($D$68*$S$68),$D$68)</f>
        <v>0.6</v>
      </c>
      <c r="V72" s="538"/>
      <c r="W72" s="541"/>
      <c r="X72" s="38"/>
      <c r="Y72" s="293"/>
      <c r="Z72" s="294"/>
      <c r="AA72" s="294"/>
    </row>
    <row r="73" spans="1:27" ht="29.45" customHeight="1" thickBot="1" x14ac:dyDescent="0.3">
      <c r="A73" s="518"/>
      <c r="B73" s="522"/>
      <c r="C73" s="532"/>
      <c r="D73" s="529"/>
      <c r="E73" s="351">
        <v>6</v>
      </c>
      <c r="F73" s="329"/>
      <c r="G73" s="208"/>
      <c r="H73" s="208"/>
      <c r="I73" s="284" t="str">
        <f t="shared" si="2"/>
        <v xml:space="preserve">  </v>
      </c>
      <c r="J73" s="207"/>
      <c r="K73" s="297" t="str">
        <f>+IFERROR(VLOOKUP($J73,'11 FORMULAS'!$B$51:$C$53,2,0),"")</f>
        <v/>
      </c>
      <c r="L73" s="297" t="str">
        <f>+IFERROR(VLOOKUP($J73,'11 FORMULAS'!$B$51:$D$53,3,0),"")</f>
        <v/>
      </c>
      <c r="M73" s="348"/>
      <c r="N73" s="349" t="str">
        <f>+IFERROR(VLOOKUP($M73,'11 FORMULAS'!$B$54:$C$55,2,0),"")</f>
        <v/>
      </c>
      <c r="O73" s="350" t="s">
        <v>144</v>
      </c>
      <c r="P73" s="350" t="s">
        <v>237</v>
      </c>
      <c r="Q73" s="350" t="s">
        <v>135</v>
      </c>
      <c r="R73" s="350" t="s">
        <v>245</v>
      </c>
      <c r="S73" s="297" t="str">
        <f t="shared" si="3"/>
        <v/>
      </c>
      <c r="T73" s="297">
        <f>IF($L73='11 FORMULAS'!$D$51,T72-(T72*$S73),T72)</f>
        <v>0.36</v>
      </c>
      <c r="U73" s="297">
        <f>IF($L73='11 FORMULAS'!$D$53,$D$68-($D$68*$S$68),$D$68)</f>
        <v>0.6</v>
      </c>
      <c r="V73" s="539"/>
      <c r="W73" s="542"/>
      <c r="X73" s="38"/>
    </row>
    <row r="74" spans="1:27" ht="29.45" customHeight="1" thickBot="1" x14ac:dyDescent="0.3">
      <c r="A74" s="515" t="str">
        <f>'2 CONTEXTO E IDENTIFICACIÓN'!A22</f>
        <v>R123</v>
      </c>
      <c r="B74" s="519" t="str">
        <f>+'2 CONTEXTO E IDENTIFICACIÓN'!J22</f>
        <v xml:space="preserve"> por a causa de </v>
      </c>
      <c r="C74" s="530" t="str">
        <f>+'3 PROBABIL E IMPACTO INHERENTE'!E20</f>
        <v/>
      </c>
      <c r="D74" s="526" t="str">
        <f>+'3 PROBABIL E IMPACTO INHERENTE'!M20</f>
        <v/>
      </c>
      <c r="E74" s="352">
        <v>1</v>
      </c>
      <c r="F74" s="327"/>
      <c r="G74" s="52"/>
      <c r="H74" s="52"/>
      <c r="I74" s="284" t="str">
        <f t="shared" si="2"/>
        <v xml:space="preserve">  </v>
      </c>
      <c r="J74" s="207"/>
      <c r="K74" s="297" t="str">
        <f>+IFERROR(VLOOKUP($J74,'11 FORMULAS'!$B$51:$C$53,2,0),"")</f>
        <v/>
      </c>
      <c r="L74" s="297" t="str">
        <f>+IFERROR(VLOOKUP($J74,'11 FORMULAS'!$B$51:$D$53,3,0),"")</f>
        <v/>
      </c>
      <c r="M74" s="348"/>
      <c r="N74" s="349" t="str">
        <f>+IFERROR(VLOOKUP($M74,'11 FORMULAS'!$B$54:$C$55,2,0),"")</f>
        <v/>
      </c>
      <c r="O74" s="350" t="s">
        <v>144</v>
      </c>
      <c r="P74" s="350" t="s">
        <v>237</v>
      </c>
      <c r="Q74" s="350" t="s">
        <v>135</v>
      </c>
      <c r="R74" s="350" t="s">
        <v>245</v>
      </c>
      <c r="S74" s="297" t="str">
        <f t="shared" si="3"/>
        <v/>
      </c>
      <c r="T74" s="297" t="str">
        <f>IF($L74='11 FORMULAS'!$D$51,$C74-($C74*$S74),$C74)</f>
        <v/>
      </c>
      <c r="U74" s="297" t="str">
        <f>IF($L74='11 FORMULAS'!$D$53,$D$74-($D$74*$S$74),$D$74)</f>
        <v/>
      </c>
      <c r="V74" s="537" t="str">
        <f>+IF(T79="","",T79)</f>
        <v/>
      </c>
      <c r="W74" s="540" t="str">
        <f>+IF(U79="","",U79)</f>
        <v/>
      </c>
      <c r="X74" s="38"/>
      <c r="Y74" s="293"/>
      <c r="Z74" s="294"/>
      <c r="AA74" s="294"/>
    </row>
    <row r="75" spans="1:27" ht="29.45" customHeight="1" thickBot="1" x14ac:dyDescent="0.3">
      <c r="A75" s="516"/>
      <c r="B75" s="520"/>
      <c r="C75" s="531"/>
      <c r="D75" s="527"/>
      <c r="E75" s="347">
        <v>2</v>
      </c>
      <c r="F75" s="326"/>
      <c r="G75" s="207"/>
      <c r="H75" s="207"/>
      <c r="I75" s="284" t="str">
        <f t="shared" si="2"/>
        <v xml:space="preserve">  </v>
      </c>
      <c r="J75" s="207"/>
      <c r="K75" s="297" t="str">
        <f>+IFERROR(VLOOKUP($J75,'11 FORMULAS'!$B$51:$C$53,2,0),"")</f>
        <v/>
      </c>
      <c r="L75" s="297" t="str">
        <f>+IFERROR(VLOOKUP($J75,'11 FORMULAS'!$B$51:$D$53,3,0),"")</f>
        <v/>
      </c>
      <c r="M75" s="348"/>
      <c r="N75" s="349" t="str">
        <f>+IFERROR(VLOOKUP($M75,'11 FORMULAS'!$B$54:$C$55,2,0),"")</f>
        <v/>
      </c>
      <c r="O75" s="350" t="s">
        <v>144</v>
      </c>
      <c r="P75" s="350" t="s">
        <v>237</v>
      </c>
      <c r="Q75" s="350" t="s">
        <v>135</v>
      </c>
      <c r="R75" s="350" t="s">
        <v>245</v>
      </c>
      <c r="S75" s="297" t="str">
        <f t="shared" si="3"/>
        <v/>
      </c>
      <c r="T75" s="297" t="str">
        <f>IF($L75='11 FORMULAS'!$D$51,T74-(T74*$S75),T74)</f>
        <v/>
      </c>
      <c r="U75" s="297" t="str">
        <f>IF($L75='11 FORMULAS'!$D$53,$D$74-($D$74*$S$74),$D$74)</f>
        <v/>
      </c>
      <c r="V75" s="538"/>
      <c r="W75" s="541"/>
      <c r="X75" s="38"/>
      <c r="Y75" s="293"/>
      <c r="Z75" s="294"/>
      <c r="AA75" s="294"/>
    </row>
    <row r="76" spans="1:27" ht="29.45" customHeight="1" thickBot="1" x14ac:dyDescent="0.3">
      <c r="A76" s="516"/>
      <c r="B76" s="520"/>
      <c r="C76" s="531"/>
      <c r="D76" s="527"/>
      <c r="E76" s="347">
        <v>3</v>
      </c>
      <c r="F76" s="326"/>
      <c r="G76" s="207"/>
      <c r="H76" s="207"/>
      <c r="I76" s="284" t="str">
        <f t="shared" si="2"/>
        <v xml:space="preserve">  </v>
      </c>
      <c r="J76" s="207"/>
      <c r="K76" s="297" t="str">
        <f>+IFERROR(VLOOKUP($J76,'11 FORMULAS'!$B$51:$C$53,2,0),"")</f>
        <v/>
      </c>
      <c r="L76" s="297" t="str">
        <f>+IFERROR(VLOOKUP($J76,'11 FORMULAS'!$B$51:$D$53,3,0),"")</f>
        <v/>
      </c>
      <c r="M76" s="348"/>
      <c r="N76" s="349" t="str">
        <f>+IFERROR(VLOOKUP($M76,'11 FORMULAS'!$B$54:$C$55,2,0),"")</f>
        <v/>
      </c>
      <c r="O76" s="350" t="s">
        <v>144</v>
      </c>
      <c r="P76" s="350" t="s">
        <v>237</v>
      </c>
      <c r="Q76" s="350" t="s">
        <v>135</v>
      </c>
      <c r="R76" s="350" t="s">
        <v>245</v>
      </c>
      <c r="S76" s="297" t="str">
        <f t="shared" si="3"/>
        <v/>
      </c>
      <c r="T76" s="297" t="str">
        <f>IF($L76='11 FORMULAS'!$D$51,T75-(T75*$S76),T75)</f>
        <v/>
      </c>
      <c r="U76" s="297" t="str">
        <f>IF($L76='11 FORMULAS'!$D$53,$D$74-($D$74*$S$74),$D$74)</f>
        <v/>
      </c>
      <c r="V76" s="538"/>
      <c r="W76" s="541"/>
      <c r="X76" s="38"/>
      <c r="Y76" s="293"/>
      <c r="Z76" s="294"/>
      <c r="AA76" s="294"/>
    </row>
    <row r="77" spans="1:27" ht="29.45" customHeight="1" thickBot="1" x14ac:dyDescent="0.3">
      <c r="A77" s="516"/>
      <c r="B77" s="520"/>
      <c r="C77" s="531"/>
      <c r="D77" s="527"/>
      <c r="E77" s="347">
        <v>4</v>
      </c>
      <c r="F77" s="326"/>
      <c r="G77" s="207"/>
      <c r="H77" s="207"/>
      <c r="I77" s="284" t="str">
        <f t="shared" si="2"/>
        <v xml:space="preserve">  </v>
      </c>
      <c r="J77" s="207"/>
      <c r="K77" s="297" t="str">
        <f>+IFERROR(VLOOKUP($J77,'11 FORMULAS'!$B$51:$C$53,2,0),"")</f>
        <v/>
      </c>
      <c r="L77" s="297" t="str">
        <f>+IFERROR(VLOOKUP($J77,'11 FORMULAS'!$B$51:$D$53,3,0),"")</f>
        <v/>
      </c>
      <c r="M77" s="348"/>
      <c r="N77" s="349" t="str">
        <f>+IFERROR(VLOOKUP($M77,'11 FORMULAS'!$B$54:$C$55,2,0),"")</f>
        <v/>
      </c>
      <c r="O77" s="350" t="s">
        <v>144</v>
      </c>
      <c r="P77" s="350" t="s">
        <v>237</v>
      </c>
      <c r="Q77" s="350" t="s">
        <v>135</v>
      </c>
      <c r="R77" s="350" t="s">
        <v>245</v>
      </c>
      <c r="S77" s="297" t="str">
        <f t="shared" si="3"/>
        <v/>
      </c>
      <c r="T77" s="297" t="str">
        <f>IF($L77='11 FORMULAS'!$D$51,T76-(T76*$S77),T76)</f>
        <v/>
      </c>
      <c r="U77" s="297" t="str">
        <f>IF($L77='11 FORMULAS'!$D$53,$D$74-($D$74*$S$74),$D$74)</f>
        <v/>
      </c>
      <c r="V77" s="538"/>
      <c r="W77" s="541"/>
      <c r="X77" s="38"/>
      <c r="Y77" s="293"/>
      <c r="Z77" s="294"/>
      <c r="AA77" s="294"/>
    </row>
    <row r="78" spans="1:27" ht="29.45" customHeight="1" thickBot="1" x14ac:dyDescent="0.3">
      <c r="A78" s="516"/>
      <c r="B78" s="520"/>
      <c r="C78" s="531"/>
      <c r="D78" s="527"/>
      <c r="E78" s="347">
        <v>5</v>
      </c>
      <c r="F78" s="326"/>
      <c r="G78" s="207"/>
      <c r="H78" s="207"/>
      <c r="I78" s="284" t="str">
        <f t="shared" si="2"/>
        <v xml:space="preserve">  </v>
      </c>
      <c r="J78" s="207"/>
      <c r="K78" s="297" t="str">
        <f>+IFERROR(VLOOKUP($J78,'11 FORMULAS'!$B$51:$C$53,2,0),"")</f>
        <v/>
      </c>
      <c r="L78" s="297" t="str">
        <f>+IFERROR(VLOOKUP($J78,'11 FORMULAS'!$B$51:$D$53,3,0),"")</f>
        <v/>
      </c>
      <c r="M78" s="348"/>
      <c r="N78" s="349" t="str">
        <f>+IFERROR(VLOOKUP($M78,'11 FORMULAS'!$B$54:$C$55,2,0),"")</f>
        <v/>
      </c>
      <c r="O78" s="350" t="s">
        <v>144</v>
      </c>
      <c r="P78" s="350" t="s">
        <v>237</v>
      </c>
      <c r="Q78" s="350" t="s">
        <v>135</v>
      </c>
      <c r="R78" s="350" t="s">
        <v>245</v>
      </c>
      <c r="S78" s="297" t="str">
        <f t="shared" si="3"/>
        <v/>
      </c>
      <c r="T78" s="297" t="str">
        <f>IF($L78='11 FORMULAS'!$D$51,T77-(T77*$S78),T77)</f>
        <v/>
      </c>
      <c r="U78" s="297" t="str">
        <f>IF($L78='11 FORMULAS'!$D$53,$D$74-($D$74*$S$74),$D$74)</f>
        <v/>
      </c>
      <c r="V78" s="538"/>
      <c r="W78" s="541"/>
      <c r="X78" s="38"/>
      <c r="Y78" s="293"/>
      <c r="Z78" s="294"/>
      <c r="AA78" s="294"/>
    </row>
    <row r="79" spans="1:27" ht="29.45" customHeight="1" thickBot="1" x14ac:dyDescent="0.3">
      <c r="A79" s="518"/>
      <c r="B79" s="522"/>
      <c r="C79" s="532"/>
      <c r="D79" s="529"/>
      <c r="E79" s="351">
        <v>6</v>
      </c>
      <c r="F79" s="329"/>
      <c r="G79" s="208"/>
      <c r="H79" s="208"/>
      <c r="I79" s="284" t="str">
        <f t="shared" si="2"/>
        <v xml:space="preserve">  </v>
      </c>
      <c r="J79" s="207"/>
      <c r="K79" s="297" t="str">
        <f>+IFERROR(VLOOKUP($J79,'11 FORMULAS'!$B$51:$C$53,2,0),"")</f>
        <v/>
      </c>
      <c r="L79" s="297" t="str">
        <f>+IFERROR(VLOOKUP($J79,'11 FORMULAS'!$B$51:$D$53,3,0),"")</f>
        <v/>
      </c>
      <c r="M79" s="348"/>
      <c r="N79" s="349" t="str">
        <f>+IFERROR(VLOOKUP($M79,'11 FORMULAS'!$B$54:$C$55,2,0),"")</f>
        <v/>
      </c>
      <c r="O79" s="350" t="s">
        <v>144</v>
      </c>
      <c r="P79" s="350" t="s">
        <v>237</v>
      </c>
      <c r="Q79" s="350" t="s">
        <v>135</v>
      </c>
      <c r="R79" s="350" t="s">
        <v>245</v>
      </c>
      <c r="S79" s="297" t="str">
        <f t="shared" si="3"/>
        <v/>
      </c>
      <c r="T79" s="297" t="str">
        <f>IF($L79='11 FORMULAS'!$D$51,T78-(T78*$S79),T78)</f>
        <v/>
      </c>
      <c r="U79" s="297" t="str">
        <f>IF($L79='11 FORMULAS'!$D$53,$D$74-($D$74*$S$74),$D$74)</f>
        <v/>
      </c>
      <c r="V79" s="539"/>
      <c r="W79" s="542"/>
      <c r="X79" s="38"/>
    </row>
    <row r="80" spans="1:27" ht="29.45" customHeight="1" thickBot="1" x14ac:dyDescent="0.3">
      <c r="A80" s="515" t="str">
        <f>'2 CONTEXTO E IDENTIFICACIÓN'!A23</f>
        <v>R124</v>
      </c>
      <c r="B80" s="519" t="str">
        <f>+'2 CONTEXTO E IDENTIFICACIÓN'!J23</f>
        <v xml:space="preserve"> por a causa de </v>
      </c>
      <c r="C80" s="530" t="str">
        <f>+'3 PROBABIL E IMPACTO INHERENTE'!E21</f>
        <v/>
      </c>
      <c r="D80" s="526" t="str">
        <f>+'3 PROBABIL E IMPACTO INHERENTE'!M21</f>
        <v/>
      </c>
      <c r="E80" s="352">
        <v>1</v>
      </c>
      <c r="F80" s="327"/>
      <c r="G80" s="52"/>
      <c r="H80" s="52"/>
      <c r="I80" s="284" t="str">
        <f t="shared" si="2"/>
        <v xml:space="preserve">  </v>
      </c>
      <c r="J80" s="207"/>
      <c r="K80" s="297" t="str">
        <f>+IFERROR(VLOOKUP($J80,'11 FORMULAS'!$B$51:$C$53,2,0),"")</f>
        <v/>
      </c>
      <c r="L80" s="297" t="str">
        <f>+IFERROR(VLOOKUP($J80,'11 FORMULAS'!$B$51:$D$53,3,0),"")</f>
        <v/>
      </c>
      <c r="M80" s="348"/>
      <c r="N80" s="349" t="str">
        <f>+IFERROR(VLOOKUP($M80,'11 FORMULAS'!$B$54:$C$55,2,0),"")</f>
        <v/>
      </c>
      <c r="O80" s="350" t="s">
        <v>144</v>
      </c>
      <c r="P80" s="350" t="s">
        <v>237</v>
      </c>
      <c r="Q80" s="350" t="s">
        <v>135</v>
      </c>
      <c r="R80" s="350" t="s">
        <v>245</v>
      </c>
      <c r="S80" s="297" t="str">
        <f t="shared" si="3"/>
        <v/>
      </c>
      <c r="T80" s="297" t="str">
        <f>IF($L80='11 FORMULAS'!$D$51,$C80-($C80*$S80),$C80)</f>
        <v/>
      </c>
      <c r="U80" s="297" t="str">
        <f>IF($L80='11 FORMULAS'!$D$53,$D$80-($D$80*$S$80),$D$80)</f>
        <v/>
      </c>
      <c r="V80" s="537" t="str">
        <f>+IF(T85="","",T85)</f>
        <v/>
      </c>
      <c r="W80" s="540" t="str">
        <f>+IF(U85="","",U85)</f>
        <v/>
      </c>
      <c r="X80" s="38"/>
      <c r="Y80" s="293"/>
      <c r="Z80" s="294"/>
      <c r="AA80" s="294"/>
    </row>
    <row r="81" spans="1:27" ht="29.45" customHeight="1" thickBot="1" x14ac:dyDescent="0.3">
      <c r="A81" s="516"/>
      <c r="B81" s="520"/>
      <c r="C81" s="531"/>
      <c r="D81" s="527"/>
      <c r="E81" s="347">
        <v>2</v>
      </c>
      <c r="F81" s="326"/>
      <c r="G81" s="207"/>
      <c r="H81" s="207"/>
      <c r="I81" s="284" t="str">
        <f t="shared" si="2"/>
        <v xml:space="preserve">  </v>
      </c>
      <c r="J81" s="207"/>
      <c r="K81" s="297" t="str">
        <f>+IFERROR(VLOOKUP($J81,'11 FORMULAS'!$B$51:$C$53,2,0),"")</f>
        <v/>
      </c>
      <c r="L81" s="297" t="str">
        <f>+IFERROR(VLOOKUP($J81,'11 FORMULAS'!$B$51:$D$53,3,0),"")</f>
        <v/>
      </c>
      <c r="M81" s="348"/>
      <c r="N81" s="349" t="str">
        <f>+IFERROR(VLOOKUP($M81,'11 FORMULAS'!$B$54:$C$55,2,0),"")</f>
        <v/>
      </c>
      <c r="O81" s="350" t="s">
        <v>144</v>
      </c>
      <c r="P81" s="350" t="s">
        <v>237</v>
      </c>
      <c r="Q81" s="350" t="s">
        <v>135</v>
      </c>
      <c r="R81" s="350" t="s">
        <v>245</v>
      </c>
      <c r="S81" s="297" t="str">
        <f t="shared" si="3"/>
        <v/>
      </c>
      <c r="T81" s="297" t="str">
        <f>IF($L81='11 FORMULAS'!$D$51,T80-(T80*$S81),T80)</f>
        <v/>
      </c>
      <c r="U81" s="297" t="str">
        <f>IF($L81='11 FORMULAS'!$D$53,$D$80-($D$80*$S$80),$D$80)</f>
        <v/>
      </c>
      <c r="V81" s="538"/>
      <c r="W81" s="541"/>
      <c r="X81" s="38"/>
      <c r="Y81" s="293"/>
      <c r="Z81" s="294"/>
      <c r="AA81" s="294"/>
    </row>
    <row r="82" spans="1:27" ht="29.45" customHeight="1" thickBot="1" x14ac:dyDescent="0.3">
      <c r="A82" s="516"/>
      <c r="B82" s="520"/>
      <c r="C82" s="531"/>
      <c r="D82" s="527"/>
      <c r="E82" s="347">
        <v>3</v>
      </c>
      <c r="F82" s="326"/>
      <c r="G82" s="207"/>
      <c r="H82" s="207"/>
      <c r="I82" s="284" t="str">
        <f t="shared" si="2"/>
        <v xml:space="preserve">  </v>
      </c>
      <c r="J82" s="207"/>
      <c r="K82" s="297" t="str">
        <f>+IFERROR(VLOOKUP($J82,'11 FORMULAS'!$B$51:$C$53,2,0),"")</f>
        <v/>
      </c>
      <c r="L82" s="297" t="str">
        <f>+IFERROR(VLOOKUP($J82,'11 FORMULAS'!$B$51:$D$53,3,0),"")</f>
        <v/>
      </c>
      <c r="M82" s="348"/>
      <c r="N82" s="349" t="str">
        <f>+IFERROR(VLOOKUP($M82,'11 FORMULAS'!$B$54:$C$55,2,0),"")</f>
        <v/>
      </c>
      <c r="O82" s="350" t="s">
        <v>144</v>
      </c>
      <c r="P82" s="350" t="s">
        <v>239</v>
      </c>
      <c r="Q82" s="350" t="s">
        <v>146</v>
      </c>
      <c r="R82" s="350" t="s">
        <v>155</v>
      </c>
      <c r="S82" s="297" t="str">
        <f t="shared" si="3"/>
        <v/>
      </c>
      <c r="T82" s="297" t="str">
        <f>IF($L82='11 FORMULAS'!$D$51,T81-(T81*$S82),T81)</f>
        <v/>
      </c>
      <c r="U82" s="297" t="str">
        <f>IF($L82='11 FORMULAS'!$D$53,$D$80-($D$80*$S$80),$D$80)</f>
        <v/>
      </c>
      <c r="V82" s="538"/>
      <c r="W82" s="541"/>
      <c r="X82" s="38"/>
      <c r="Y82" s="293"/>
      <c r="Z82" s="294"/>
      <c r="AA82" s="294"/>
    </row>
    <row r="83" spans="1:27" ht="29.45" customHeight="1" thickBot="1" x14ac:dyDescent="0.3">
      <c r="A83" s="516"/>
      <c r="B83" s="520"/>
      <c r="C83" s="531"/>
      <c r="D83" s="527"/>
      <c r="E83" s="347">
        <v>4</v>
      </c>
      <c r="F83" s="326"/>
      <c r="G83" s="207"/>
      <c r="H83" s="207"/>
      <c r="I83" s="284" t="str">
        <f t="shared" si="2"/>
        <v xml:space="preserve">  </v>
      </c>
      <c r="J83" s="207"/>
      <c r="K83" s="297" t="str">
        <f>+IFERROR(VLOOKUP($J83,'11 FORMULAS'!$B$51:$C$53,2,0),"")</f>
        <v/>
      </c>
      <c r="L83" s="297" t="str">
        <f>+IFERROR(VLOOKUP($J83,'11 FORMULAS'!$B$51:$D$53,3,0),"")</f>
        <v/>
      </c>
      <c r="M83" s="348"/>
      <c r="N83" s="349" t="str">
        <f>+IFERROR(VLOOKUP($M83,'11 FORMULAS'!$B$54:$C$55,2,0),"")</f>
        <v/>
      </c>
      <c r="O83" s="350" t="s">
        <v>144</v>
      </c>
      <c r="P83" s="350" t="s">
        <v>237</v>
      </c>
      <c r="Q83" s="350" t="s">
        <v>135</v>
      </c>
      <c r="R83" s="350" t="s">
        <v>245</v>
      </c>
      <c r="S83" s="297" t="str">
        <f t="shared" si="3"/>
        <v/>
      </c>
      <c r="T83" s="297" t="str">
        <f>IF($L83='11 FORMULAS'!$D$51,T82-(T82*$S83),T82)</f>
        <v/>
      </c>
      <c r="U83" s="297" t="str">
        <f>IF($L83='11 FORMULAS'!$D$53,$D$80-($D$80*$S$80),$D$80)</f>
        <v/>
      </c>
      <c r="V83" s="538"/>
      <c r="W83" s="541"/>
      <c r="X83" s="38"/>
      <c r="Y83" s="293"/>
      <c r="Z83" s="294"/>
      <c r="AA83" s="294"/>
    </row>
    <row r="84" spans="1:27" ht="29.45" customHeight="1" thickBot="1" x14ac:dyDescent="0.3">
      <c r="A84" s="516"/>
      <c r="B84" s="520"/>
      <c r="C84" s="531"/>
      <c r="D84" s="527"/>
      <c r="E84" s="347">
        <v>5</v>
      </c>
      <c r="F84" s="326"/>
      <c r="G84" s="207"/>
      <c r="H84" s="207"/>
      <c r="I84" s="284" t="str">
        <f t="shared" si="2"/>
        <v xml:space="preserve">  </v>
      </c>
      <c r="J84" s="207"/>
      <c r="K84" s="297" t="str">
        <f>+IFERROR(VLOOKUP($J84,'11 FORMULAS'!$B$51:$C$53,2,0),"")</f>
        <v/>
      </c>
      <c r="L84" s="297" t="str">
        <f>+IFERROR(VLOOKUP($J84,'11 FORMULAS'!$B$51:$D$53,3,0),"")</f>
        <v/>
      </c>
      <c r="M84" s="348"/>
      <c r="N84" s="349" t="str">
        <f>+IFERROR(VLOOKUP($M84,'11 FORMULAS'!$B$54:$C$55,2,0),"")</f>
        <v/>
      </c>
      <c r="O84" s="350" t="s">
        <v>144</v>
      </c>
      <c r="P84" s="350" t="s">
        <v>237</v>
      </c>
      <c r="Q84" s="350" t="s">
        <v>135</v>
      </c>
      <c r="R84" s="350" t="s">
        <v>245</v>
      </c>
      <c r="S84" s="297" t="str">
        <f t="shared" si="3"/>
        <v/>
      </c>
      <c r="T84" s="297" t="str">
        <f>IF($L84='11 FORMULAS'!$D$51,T83-(T83*$S84),T83)</f>
        <v/>
      </c>
      <c r="U84" s="297" t="str">
        <f>IF($L84='11 FORMULAS'!$D$53,$D$80-($D$80*$S$80),$D$80)</f>
        <v/>
      </c>
      <c r="V84" s="538"/>
      <c r="W84" s="541"/>
      <c r="X84" s="38"/>
      <c r="Y84" s="293"/>
      <c r="Z84" s="294"/>
      <c r="AA84" s="294"/>
    </row>
    <row r="85" spans="1:27" ht="29.45" customHeight="1" thickBot="1" x14ac:dyDescent="0.3">
      <c r="A85" s="518"/>
      <c r="B85" s="522"/>
      <c r="C85" s="532"/>
      <c r="D85" s="529"/>
      <c r="E85" s="351">
        <v>6</v>
      </c>
      <c r="F85" s="329"/>
      <c r="G85" s="208"/>
      <c r="H85" s="208"/>
      <c r="I85" s="284" t="str">
        <f t="shared" si="2"/>
        <v xml:space="preserve">  </v>
      </c>
      <c r="J85" s="207"/>
      <c r="K85" s="297" t="str">
        <f>+IFERROR(VLOOKUP($J85,'11 FORMULAS'!$B$51:$C$53,2,0),"")</f>
        <v/>
      </c>
      <c r="L85" s="297" t="str">
        <f>+IFERROR(VLOOKUP($J85,'11 FORMULAS'!$B$51:$D$53,3,0),"")</f>
        <v/>
      </c>
      <c r="M85" s="348"/>
      <c r="N85" s="349" t="str">
        <f>+IFERROR(VLOOKUP($M85,'11 FORMULAS'!$B$54:$C$55,2,0),"")</f>
        <v/>
      </c>
      <c r="O85" s="350" t="s">
        <v>144</v>
      </c>
      <c r="P85" s="350" t="s">
        <v>237</v>
      </c>
      <c r="Q85" s="350" t="s">
        <v>135</v>
      </c>
      <c r="R85" s="350" t="s">
        <v>245</v>
      </c>
      <c r="S85" s="297" t="str">
        <f t="shared" si="3"/>
        <v/>
      </c>
      <c r="T85" s="297" t="str">
        <f>IF($L85='11 FORMULAS'!$D$51,T84-(T84*$S85),T84)</f>
        <v/>
      </c>
      <c r="U85" s="297" t="str">
        <f>IF($L85='11 FORMULAS'!$D$53,$D$80-($D$80*$S$80),$D$80)</f>
        <v/>
      </c>
      <c r="V85" s="539"/>
      <c r="W85" s="542"/>
      <c r="X85" s="38"/>
    </row>
    <row r="86" spans="1:27" ht="29.45" customHeight="1" thickBot="1" x14ac:dyDescent="0.3">
      <c r="A86" s="515" t="str">
        <f>'2 CONTEXTO E IDENTIFICACIÓN'!A24</f>
        <v>R125</v>
      </c>
      <c r="B86" s="519" t="str">
        <f>+'2 CONTEXTO E IDENTIFICACIÓN'!J24</f>
        <v xml:space="preserve"> por a causa de </v>
      </c>
      <c r="C86" s="530" t="str">
        <f>+'3 PROBABIL E IMPACTO INHERENTE'!E22</f>
        <v/>
      </c>
      <c r="D86" s="526" t="str">
        <f>+'3 PROBABIL E IMPACTO INHERENTE'!M22</f>
        <v/>
      </c>
      <c r="E86" s="352">
        <v>1</v>
      </c>
      <c r="F86" s="327"/>
      <c r="G86" s="52"/>
      <c r="H86" s="52"/>
      <c r="I86" s="284" t="str">
        <f t="shared" si="2"/>
        <v xml:space="preserve">  </v>
      </c>
      <c r="J86" s="207"/>
      <c r="K86" s="297" t="str">
        <f>+IFERROR(VLOOKUP($J86,'11 FORMULAS'!$B$51:$C$53,2,0),"")</f>
        <v/>
      </c>
      <c r="L86" s="297" t="str">
        <f>+IFERROR(VLOOKUP($J86,'11 FORMULAS'!$B$51:$D$53,3,0),"")</f>
        <v/>
      </c>
      <c r="M86" s="348"/>
      <c r="N86" s="349" t="str">
        <f>+IFERROR(VLOOKUP($M86,'11 FORMULAS'!$B$54:$C$55,2,0),"")</f>
        <v/>
      </c>
      <c r="O86" s="350" t="s">
        <v>144</v>
      </c>
      <c r="P86" s="350" t="s">
        <v>237</v>
      </c>
      <c r="Q86" s="350" t="s">
        <v>135</v>
      </c>
      <c r="R86" s="350" t="s">
        <v>245</v>
      </c>
      <c r="S86" s="297" t="str">
        <f t="shared" si="3"/>
        <v/>
      </c>
      <c r="T86" s="297" t="str">
        <f>IF($L86='11 FORMULAS'!$D$51,$C86-($C86*$S86),$C86)</f>
        <v/>
      </c>
      <c r="U86" s="330" t="str">
        <f>IF($L86='11 FORMULAS'!$D$53,D86-(D86*S86),D86)</f>
        <v/>
      </c>
      <c r="V86" s="537" t="str">
        <f>+IF(T91="","",T91)</f>
        <v/>
      </c>
      <c r="W86" s="540">
        <f>+IF(U91="","",U91)</f>
        <v>0</v>
      </c>
      <c r="X86" s="38"/>
      <c r="Y86" s="293"/>
      <c r="Z86" s="294"/>
      <c r="AA86" s="294"/>
    </row>
    <row r="87" spans="1:27" ht="29.45" customHeight="1" thickBot="1" x14ac:dyDescent="0.3">
      <c r="A87" s="516"/>
      <c r="B87" s="520"/>
      <c r="C87" s="531"/>
      <c r="D87" s="527"/>
      <c r="E87" s="347">
        <v>2</v>
      </c>
      <c r="F87" s="326"/>
      <c r="G87" s="207"/>
      <c r="H87" s="207"/>
      <c r="I87" s="284" t="str">
        <f t="shared" si="2"/>
        <v xml:space="preserve">  </v>
      </c>
      <c r="J87" s="207"/>
      <c r="K87" s="297" t="str">
        <f>+IFERROR(VLOOKUP($J87,'11 FORMULAS'!$B$51:$C$53,2,0),"")</f>
        <v/>
      </c>
      <c r="L87" s="297" t="str">
        <f>+IFERROR(VLOOKUP($J87,'11 FORMULAS'!$B$51:$D$53,3,0),"")</f>
        <v/>
      </c>
      <c r="M87" s="348"/>
      <c r="N87" s="349" t="str">
        <f>+IFERROR(VLOOKUP($M87,'11 FORMULAS'!$B$54:$C$55,2,0),"")</f>
        <v/>
      </c>
      <c r="O87" s="350" t="s">
        <v>144</v>
      </c>
      <c r="P87" s="350" t="s">
        <v>237</v>
      </c>
      <c r="Q87" s="350" t="s">
        <v>135</v>
      </c>
      <c r="R87" s="350" t="s">
        <v>245</v>
      </c>
      <c r="S87" s="297" t="str">
        <f t="shared" si="3"/>
        <v/>
      </c>
      <c r="T87" s="297" t="str">
        <f>IF($L87='11 FORMULAS'!$D$51,T86-(T86*$S87),T86)</f>
        <v/>
      </c>
      <c r="U87" s="297">
        <f>IF($L87='11 FORMULAS'!$D$53,D87-(D87*S87),D87)</f>
        <v>0</v>
      </c>
      <c r="V87" s="538"/>
      <c r="W87" s="541"/>
      <c r="X87" s="38"/>
      <c r="Y87" s="293"/>
      <c r="Z87" s="294"/>
      <c r="AA87" s="294"/>
    </row>
    <row r="88" spans="1:27" ht="29.45" customHeight="1" thickBot="1" x14ac:dyDescent="0.3">
      <c r="A88" s="516"/>
      <c r="B88" s="520"/>
      <c r="C88" s="531"/>
      <c r="D88" s="527"/>
      <c r="E88" s="347">
        <v>3</v>
      </c>
      <c r="F88" s="326"/>
      <c r="G88" s="207"/>
      <c r="H88" s="207"/>
      <c r="I88" s="284" t="str">
        <f t="shared" si="2"/>
        <v xml:space="preserve">  </v>
      </c>
      <c r="J88" s="207"/>
      <c r="K88" s="297" t="str">
        <f>+IFERROR(VLOOKUP($J88,'11 FORMULAS'!$B$51:$C$53,2,0),"")</f>
        <v/>
      </c>
      <c r="L88" s="297" t="str">
        <f>+IFERROR(VLOOKUP($J88,'11 FORMULAS'!$B$51:$D$53,3,0),"")</f>
        <v/>
      </c>
      <c r="M88" s="348"/>
      <c r="N88" s="349" t="str">
        <f>+IFERROR(VLOOKUP($M88,'11 FORMULAS'!$B$54:$C$55,2,0),"")</f>
        <v/>
      </c>
      <c r="O88" s="350" t="s">
        <v>144</v>
      </c>
      <c r="P88" s="350" t="s">
        <v>237</v>
      </c>
      <c r="Q88" s="350" t="s">
        <v>135</v>
      </c>
      <c r="R88" s="350" t="s">
        <v>245</v>
      </c>
      <c r="S88" s="297" t="str">
        <f t="shared" si="3"/>
        <v/>
      </c>
      <c r="T88" s="297" t="str">
        <f>IF($L88='11 FORMULAS'!$D$51,T87-(T87*$S88),T87)</f>
        <v/>
      </c>
      <c r="U88" s="297">
        <f>IF($L88='11 FORMULAS'!$D$53,D88-(D88*S88),D88)</f>
        <v>0</v>
      </c>
      <c r="V88" s="538"/>
      <c r="W88" s="541"/>
      <c r="X88" s="38"/>
      <c r="Y88" s="293"/>
      <c r="Z88" s="294"/>
      <c r="AA88" s="294"/>
    </row>
    <row r="89" spans="1:27" ht="29.45" customHeight="1" thickBot="1" x14ac:dyDescent="0.3">
      <c r="A89" s="516"/>
      <c r="B89" s="520"/>
      <c r="C89" s="531"/>
      <c r="D89" s="527"/>
      <c r="E89" s="347">
        <v>4</v>
      </c>
      <c r="F89" s="326"/>
      <c r="G89" s="207"/>
      <c r="H89" s="207"/>
      <c r="I89" s="284" t="str">
        <f t="shared" si="2"/>
        <v xml:space="preserve">  </v>
      </c>
      <c r="J89" s="207"/>
      <c r="K89" s="297" t="str">
        <f>+IFERROR(VLOOKUP($J89,'11 FORMULAS'!$B$51:$C$53,2,0),"")</f>
        <v/>
      </c>
      <c r="L89" s="297" t="str">
        <f>+IFERROR(VLOOKUP($J89,'11 FORMULAS'!$B$51:$D$53,3,0),"")</f>
        <v/>
      </c>
      <c r="M89" s="348"/>
      <c r="N89" s="349" t="str">
        <f>+IFERROR(VLOOKUP($M89,'11 FORMULAS'!$B$54:$C$55,2,0),"")</f>
        <v/>
      </c>
      <c r="O89" s="350" t="s">
        <v>144</v>
      </c>
      <c r="P89" s="350" t="s">
        <v>237</v>
      </c>
      <c r="Q89" s="350" t="s">
        <v>135</v>
      </c>
      <c r="R89" s="350" t="s">
        <v>245</v>
      </c>
      <c r="S89" s="297" t="str">
        <f t="shared" si="3"/>
        <v/>
      </c>
      <c r="T89" s="297" t="str">
        <f>IF($L89='11 FORMULAS'!$D$51,T88-(T88*$S89),T88)</f>
        <v/>
      </c>
      <c r="U89" s="297">
        <f>IF($L89='11 FORMULAS'!$D$53,D89-(D89*S89),D89)</f>
        <v>0</v>
      </c>
      <c r="V89" s="538"/>
      <c r="W89" s="541"/>
      <c r="X89" s="38"/>
      <c r="Y89" s="293"/>
      <c r="Z89" s="294"/>
      <c r="AA89" s="294"/>
    </row>
    <row r="90" spans="1:27" ht="29.45" customHeight="1" thickBot="1" x14ac:dyDescent="0.3">
      <c r="A90" s="516"/>
      <c r="B90" s="520"/>
      <c r="C90" s="531"/>
      <c r="D90" s="527"/>
      <c r="E90" s="347">
        <v>5</v>
      </c>
      <c r="F90" s="326"/>
      <c r="G90" s="207"/>
      <c r="H90" s="207"/>
      <c r="I90" s="284" t="str">
        <f t="shared" si="2"/>
        <v xml:space="preserve">  </v>
      </c>
      <c r="J90" s="207"/>
      <c r="K90" s="297" t="str">
        <f>+IFERROR(VLOOKUP($J90,'11 FORMULAS'!$B$51:$C$53,2,0),"")</f>
        <v/>
      </c>
      <c r="L90" s="297" t="str">
        <f>+IFERROR(VLOOKUP($J90,'11 FORMULAS'!$B$51:$D$53,3,0),"")</f>
        <v/>
      </c>
      <c r="M90" s="348"/>
      <c r="N90" s="349" t="str">
        <f>+IFERROR(VLOOKUP($M90,'11 FORMULAS'!$B$54:$C$55,2,0),"")</f>
        <v/>
      </c>
      <c r="O90" s="350" t="s">
        <v>144</v>
      </c>
      <c r="P90" s="350" t="s">
        <v>237</v>
      </c>
      <c r="Q90" s="350" t="s">
        <v>135</v>
      </c>
      <c r="R90" s="350" t="s">
        <v>245</v>
      </c>
      <c r="S90" s="297" t="str">
        <f t="shared" si="3"/>
        <v/>
      </c>
      <c r="T90" s="297" t="str">
        <f>IF($L90='11 FORMULAS'!$D$51,T89-(T89*$S90),T89)</f>
        <v/>
      </c>
      <c r="U90" s="297">
        <f>IF($L90='11 FORMULAS'!$D$53,D90-(D90*S90),D90)</f>
        <v>0</v>
      </c>
      <c r="V90" s="538"/>
      <c r="W90" s="541"/>
      <c r="X90" s="38"/>
      <c r="Y90" s="293"/>
      <c r="Z90" s="294"/>
      <c r="AA90" s="294"/>
    </row>
    <row r="91" spans="1:27" ht="29.45" customHeight="1" thickBot="1" x14ac:dyDescent="0.3">
      <c r="A91" s="518"/>
      <c r="B91" s="522"/>
      <c r="C91" s="532"/>
      <c r="D91" s="529"/>
      <c r="E91" s="351">
        <v>6</v>
      </c>
      <c r="F91" s="329"/>
      <c r="G91" s="208"/>
      <c r="H91" s="208"/>
      <c r="I91" s="284" t="str">
        <f t="shared" si="2"/>
        <v xml:space="preserve">  </v>
      </c>
      <c r="J91" s="207"/>
      <c r="K91" s="297" t="str">
        <f>+IFERROR(VLOOKUP($J91,'11 FORMULAS'!$B$51:$C$53,2,0),"")</f>
        <v/>
      </c>
      <c r="L91" s="297" t="str">
        <f>+IFERROR(VLOOKUP($J91,'11 FORMULAS'!$B$51:$D$53,3,0),"")</f>
        <v/>
      </c>
      <c r="M91" s="348"/>
      <c r="N91" s="349" t="str">
        <f>+IFERROR(VLOOKUP($M91,'11 FORMULAS'!$B$54:$C$55,2,0),"")</f>
        <v/>
      </c>
      <c r="O91" s="350" t="s">
        <v>144</v>
      </c>
      <c r="P91" s="350" t="s">
        <v>237</v>
      </c>
      <c r="Q91" s="350" t="s">
        <v>135</v>
      </c>
      <c r="R91" s="350" t="s">
        <v>245</v>
      </c>
      <c r="S91" s="297" t="str">
        <f t="shared" si="3"/>
        <v/>
      </c>
      <c r="T91" s="297" t="str">
        <f>IF($L91='11 FORMULAS'!$D$51,T90-(T90*$S91),T90)</f>
        <v/>
      </c>
      <c r="U91" s="297">
        <f>IF($L91='11 FORMULAS'!$D$53,D91-(D91*S91),D91)</f>
        <v>0</v>
      </c>
      <c r="V91" s="539"/>
      <c r="W91" s="542"/>
      <c r="X91" s="38"/>
    </row>
    <row r="92" spans="1:27" ht="29.45" customHeight="1" thickBot="1" x14ac:dyDescent="0.3">
      <c r="A92" s="515" t="str">
        <f>'2 CONTEXTO E IDENTIFICACIÓN'!A25</f>
        <v>R126</v>
      </c>
      <c r="B92" s="519" t="str">
        <f>+'2 CONTEXTO E IDENTIFICACIÓN'!J25</f>
        <v xml:space="preserve"> por a causa de </v>
      </c>
      <c r="C92" s="530" t="str">
        <f>+'3 PROBABIL E IMPACTO INHERENTE'!E23</f>
        <v/>
      </c>
      <c r="D92" s="526" t="str">
        <f>+'3 PROBABIL E IMPACTO INHERENTE'!M23</f>
        <v/>
      </c>
      <c r="E92" s="352">
        <v>1</v>
      </c>
      <c r="F92" s="327"/>
      <c r="G92" s="52"/>
      <c r="H92" s="52"/>
      <c r="I92" s="284" t="str">
        <f t="shared" si="2"/>
        <v xml:space="preserve">  </v>
      </c>
      <c r="J92" s="207"/>
      <c r="K92" s="297" t="str">
        <f>+IFERROR(VLOOKUP($J92,'11 FORMULAS'!$B$51:$C$53,2,0),"")</f>
        <v/>
      </c>
      <c r="L92" s="297" t="str">
        <f>+IFERROR(VLOOKUP($J92,'11 FORMULAS'!$B$51:$D$53,3,0),"")</f>
        <v/>
      </c>
      <c r="M92" s="348"/>
      <c r="N92" s="349" t="str">
        <f>+IFERROR(VLOOKUP($M92,'11 FORMULAS'!$B$54:$C$55,2,0),"")</f>
        <v/>
      </c>
      <c r="O92" s="350" t="s">
        <v>144</v>
      </c>
      <c r="P92" s="350" t="s">
        <v>237</v>
      </c>
      <c r="Q92" s="350" t="s">
        <v>135</v>
      </c>
      <c r="R92" s="350" t="s">
        <v>245</v>
      </c>
      <c r="S92" s="297" t="str">
        <f t="shared" si="3"/>
        <v/>
      </c>
      <c r="T92" s="297" t="str">
        <f>IF($L92='11 FORMULAS'!$D$51,$C92-($C92*$S92),$C92)</f>
        <v/>
      </c>
      <c r="U92" s="297" t="str">
        <f>IF($L92='11 FORMULAS'!$D$53,D92-(D92*S92),D92)</f>
        <v/>
      </c>
      <c r="V92" s="537" t="str">
        <f>+IF(T97="","",T97)</f>
        <v/>
      </c>
      <c r="W92" s="540">
        <f>+IF(U97="","",U97)</f>
        <v>0</v>
      </c>
      <c r="X92" s="38"/>
      <c r="Y92" s="293"/>
      <c r="Z92" s="294"/>
      <c r="AA92" s="294"/>
    </row>
    <row r="93" spans="1:27" ht="29.45" customHeight="1" thickBot="1" x14ac:dyDescent="0.3">
      <c r="A93" s="516"/>
      <c r="B93" s="520"/>
      <c r="C93" s="531"/>
      <c r="D93" s="527"/>
      <c r="E93" s="347">
        <v>2</v>
      </c>
      <c r="F93" s="326"/>
      <c r="G93" s="207"/>
      <c r="H93" s="207"/>
      <c r="I93" s="284" t="str">
        <f t="shared" si="2"/>
        <v xml:space="preserve">  </v>
      </c>
      <c r="J93" s="207"/>
      <c r="K93" s="297" t="str">
        <f>+IFERROR(VLOOKUP($J93,'11 FORMULAS'!$B$51:$C$53,2,0),"")</f>
        <v/>
      </c>
      <c r="L93" s="297" t="str">
        <f>+IFERROR(VLOOKUP($J93,'11 FORMULAS'!$B$51:$D$53,3,0),"")</f>
        <v/>
      </c>
      <c r="M93" s="348"/>
      <c r="N93" s="349" t="str">
        <f>+IFERROR(VLOOKUP($M93,'11 FORMULAS'!$B$54:$C$55,2,0),"")</f>
        <v/>
      </c>
      <c r="O93" s="350" t="s">
        <v>144</v>
      </c>
      <c r="P93" s="350" t="s">
        <v>237</v>
      </c>
      <c r="Q93" s="350" t="s">
        <v>135</v>
      </c>
      <c r="R93" s="350" t="s">
        <v>245</v>
      </c>
      <c r="S93" s="297" t="str">
        <f t="shared" si="3"/>
        <v/>
      </c>
      <c r="T93" s="297" t="str">
        <f>IF($L93='11 FORMULAS'!$D$51,T92-(T92*$S93),T92)</f>
        <v/>
      </c>
      <c r="U93" s="297">
        <f>IF($L93='11 FORMULAS'!$D$53,D93-(D93*S93),D93)</f>
        <v>0</v>
      </c>
      <c r="V93" s="538"/>
      <c r="W93" s="541"/>
      <c r="X93" s="38"/>
      <c r="Y93" s="293"/>
      <c r="Z93" s="294"/>
      <c r="AA93" s="294"/>
    </row>
    <row r="94" spans="1:27" ht="29.45" customHeight="1" thickBot="1" x14ac:dyDescent="0.3">
      <c r="A94" s="516"/>
      <c r="B94" s="520"/>
      <c r="C94" s="531"/>
      <c r="D94" s="527"/>
      <c r="E94" s="347">
        <v>3</v>
      </c>
      <c r="F94" s="326"/>
      <c r="G94" s="207"/>
      <c r="H94" s="207"/>
      <c r="I94" s="284" t="str">
        <f t="shared" si="2"/>
        <v xml:space="preserve">  </v>
      </c>
      <c r="J94" s="207"/>
      <c r="K94" s="297" t="str">
        <f>+IFERROR(VLOOKUP($J94,'11 FORMULAS'!$B$51:$C$53,2,0),"")</f>
        <v/>
      </c>
      <c r="L94" s="297" t="str">
        <f>+IFERROR(VLOOKUP($J94,'11 FORMULAS'!$B$51:$D$53,3,0),"")</f>
        <v/>
      </c>
      <c r="M94" s="348"/>
      <c r="N94" s="349" t="str">
        <f>+IFERROR(VLOOKUP($M94,'11 FORMULAS'!$B$54:$C$55,2,0),"")</f>
        <v/>
      </c>
      <c r="O94" s="350" t="s">
        <v>144</v>
      </c>
      <c r="P94" s="350" t="s">
        <v>237</v>
      </c>
      <c r="Q94" s="350" t="s">
        <v>135</v>
      </c>
      <c r="R94" s="350" t="s">
        <v>245</v>
      </c>
      <c r="S94" s="297" t="str">
        <f t="shared" si="3"/>
        <v/>
      </c>
      <c r="T94" s="297" t="str">
        <f>IF($L94='11 FORMULAS'!$D$51,T93-(T93*$S94),T93)</f>
        <v/>
      </c>
      <c r="U94" s="297">
        <f>IF($L94='11 FORMULAS'!$D$53,D94-(D94*S94),D94)</f>
        <v>0</v>
      </c>
      <c r="V94" s="538"/>
      <c r="W94" s="541"/>
      <c r="X94" s="38"/>
      <c r="Y94" s="293"/>
      <c r="Z94" s="294"/>
      <c r="AA94" s="294"/>
    </row>
    <row r="95" spans="1:27" ht="29.45" customHeight="1" thickBot="1" x14ac:dyDescent="0.3">
      <c r="A95" s="516"/>
      <c r="B95" s="520"/>
      <c r="C95" s="531"/>
      <c r="D95" s="527"/>
      <c r="E95" s="347">
        <v>4</v>
      </c>
      <c r="F95" s="326"/>
      <c r="G95" s="207"/>
      <c r="H95" s="207"/>
      <c r="I95" s="284" t="str">
        <f t="shared" si="2"/>
        <v xml:space="preserve">  </v>
      </c>
      <c r="J95" s="207"/>
      <c r="K95" s="297" t="str">
        <f>+IFERROR(VLOOKUP($J95,'11 FORMULAS'!$B$51:$C$53,2,0),"")</f>
        <v/>
      </c>
      <c r="L95" s="297" t="str">
        <f>+IFERROR(VLOOKUP($J95,'11 FORMULAS'!$B$51:$D$53,3,0),"")</f>
        <v/>
      </c>
      <c r="M95" s="348"/>
      <c r="N95" s="349" t="str">
        <f>+IFERROR(VLOOKUP($M95,'11 FORMULAS'!$B$54:$C$55,2,0),"")</f>
        <v/>
      </c>
      <c r="O95" s="350" t="s">
        <v>144</v>
      </c>
      <c r="P95" s="350" t="s">
        <v>237</v>
      </c>
      <c r="Q95" s="350" t="s">
        <v>135</v>
      </c>
      <c r="R95" s="350" t="s">
        <v>245</v>
      </c>
      <c r="S95" s="297" t="str">
        <f t="shared" si="3"/>
        <v/>
      </c>
      <c r="T95" s="297" t="str">
        <f>IF($L95='11 FORMULAS'!$D$51,T94-(T94*$S95),T94)</f>
        <v/>
      </c>
      <c r="U95" s="297">
        <f>IF($L95='11 FORMULAS'!$D$53,D95-(D95*S95),D95)</f>
        <v>0</v>
      </c>
      <c r="V95" s="538"/>
      <c r="W95" s="541"/>
      <c r="X95" s="38"/>
      <c r="Y95" s="293"/>
      <c r="Z95" s="294"/>
      <c r="AA95" s="294"/>
    </row>
    <row r="96" spans="1:27" ht="29.45" customHeight="1" thickBot="1" x14ac:dyDescent="0.3">
      <c r="A96" s="516"/>
      <c r="B96" s="520"/>
      <c r="C96" s="531"/>
      <c r="D96" s="527"/>
      <c r="E96" s="347">
        <v>5</v>
      </c>
      <c r="F96" s="326"/>
      <c r="G96" s="207"/>
      <c r="H96" s="207"/>
      <c r="I96" s="284" t="str">
        <f t="shared" si="2"/>
        <v xml:space="preserve">  </v>
      </c>
      <c r="J96" s="207"/>
      <c r="K96" s="297" t="str">
        <f>+IFERROR(VLOOKUP($J96,'11 FORMULAS'!$B$51:$C$53,2,0),"")</f>
        <v/>
      </c>
      <c r="L96" s="297" t="str">
        <f>+IFERROR(VLOOKUP($J96,'11 FORMULAS'!$B$51:$D$53,3,0),"")</f>
        <v/>
      </c>
      <c r="M96" s="348"/>
      <c r="N96" s="349" t="str">
        <f>+IFERROR(VLOOKUP($M96,'11 FORMULAS'!$B$54:$C$55,2,0),"")</f>
        <v/>
      </c>
      <c r="O96" s="350" t="s">
        <v>144</v>
      </c>
      <c r="P96" s="350" t="s">
        <v>237</v>
      </c>
      <c r="Q96" s="350" t="s">
        <v>135</v>
      </c>
      <c r="R96" s="350" t="s">
        <v>245</v>
      </c>
      <c r="S96" s="297" t="str">
        <f t="shared" si="3"/>
        <v/>
      </c>
      <c r="T96" s="297" t="str">
        <f>IF($L96='11 FORMULAS'!$D$51,T95-(T95*$S96),T95)</f>
        <v/>
      </c>
      <c r="U96" s="297">
        <f>IF($L96='11 FORMULAS'!$D$53,D96-(D96*S96),D96)</f>
        <v>0</v>
      </c>
      <c r="V96" s="538"/>
      <c r="W96" s="541"/>
      <c r="X96" s="38"/>
      <c r="Y96" s="293"/>
      <c r="Z96" s="294"/>
      <c r="AA96" s="294"/>
    </row>
    <row r="97" spans="1:27" ht="29.45" customHeight="1" thickBot="1" x14ac:dyDescent="0.3">
      <c r="A97" s="518"/>
      <c r="B97" s="522"/>
      <c r="C97" s="532"/>
      <c r="D97" s="529"/>
      <c r="E97" s="351">
        <v>6</v>
      </c>
      <c r="F97" s="329"/>
      <c r="G97" s="208"/>
      <c r="H97" s="208"/>
      <c r="I97" s="284" t="str">
        <f t="shared" si="2"/>
        <v xml:space="preserve">  </v>
      </c>
      <c r="J97" s="207"/>
      <c r="K97" s="297" t="str">
        <f>+IFERROR(VLOOKUP($J97,'11 FORMULAS'!$B$51:$C$53,2,0),"")</f>
        <v/>
      </c>
      <c r="L97" s="297" t="str">
        <f>+IFERROR(VLOOKUP($J97,'11 FORMULAS'!$B$51:$D$53,3,0),"")</f>
        <v/>
      </c>
      <c r="M97" s="348"/>
      <c r="N97" s="349" t="str">
        <f>+IFERROR(VLOOKUP($M97,'11 FORMULAS'!$B$54:$C$55,2,0),"")</f>
        <v/>
      </c>
      <c r="O97" s="350" t="s">
        <v>144</v>
      </c>
      <c r="P97" s="350" t="s">
        <v>237</v>
      </c>
      <c r="Q97" s="350" t="s">
        <v>135</v>
      </c>
      <c r="R97" s="350" t="s">
        <v>245</v>
      </c>
      <c r="S97" s="297" t="str">
        <f t="shared" si="3"/>
        <v/>
      </c>
      <c r="T97" s="297" t="str">
        <f>IF($L97='11 FORMULAS'!$D$51,T96-(T96*$S97),T96)</f>
        <v/>
      </c>
      <c r="U97" s="297">
        <f>IF($L97='11 FORMULAS'!$D$53,D97-(D97*S97),D97)</f>
        <v>0</v>
      </c>
      <c r="V97" s="539"/>
      <c r="W97" s="542"/>
      <c r="X97" s="38"/>
    </row>
    <row r="98" spans="1:27" ht="29.45" customHeight="1" thickBot="1" x14ac:dyDescent="0.3">
      <c r="A98" s="515" t="str">
        <f>'2 CONTEXTO E IDENTIFICACIÓN'!A26</f>
        <v>R127</v>
      </c>
      <c r="B98" s="519" t="str">
        <f>+'2 CONTEXTO E IDENTIFICACIÓN'!J26</f>
        <v xml:space="preserve"> por a causa de </v>
      </c>
      <c r="C98" s="530" t="str">
        <f>+'3 PROBABIL E IMPACTO INHERENTE'!E24</f>
        <v/>
      </c>
      <c r="D98" s="526" t="str">
        <f>+'3 PROBABIL E IMPACTO INHERENTE'!M24</f>
        <v/>
      </c>
      <c r="E98" s="352">
        <v>1</v>
      </c>
      <c r="F98" s="327"/>
      <c r="G98" s="52"/>
      <c r="H98" s="52"/>
      <c r="I98" s="284" t="str">
        <f t="shared" si="2"/>
        <v xml:space="preserve">  </v>
      </c>
      <c r="J98" s="207"/>
      <c r="K98" s="297" t="str">
        <f>+IFERROR(VLOOKUP($J98,'11 FORMULAS'!$B$51:$C$53,2,0),"")</f>
        <v/>
      </c>
      <c r="L98" s="297" t="str">
        <f>+IFERROR(VLOOKUP($J98,'11 FORMULAS'!$B$51:$D$53,3,0),"")</f>
        <v/>
      </c>
      <c r="M98" s="348"/>
      <c r="N98" s="349" t="str">
        <f>+IFERROR(VLOOKUP($M98,'11 FORMULAS'!$B$54:$C$55,2,0),"")</f>
        <v/>
      </c>
      <c r="O98" s="350" t="s">
        <v>144</v>
      </c>
      <c r="P98" s="350" t="s">
        <v>237</v>
      </c>
      <c r="Q98" s="350" t="s">
        <v>135</v>
      </c>
      <c r="R98" s="350" t="s">
        <v>245</v>
      </c>
      <c r="S98" s="297" t="str">
        <f t="shared" si="3"/>
        <v/>
      </c>
      <c r="T98" s="297" t="str">
        <f>IF($L98='11 FORMULAS'!$D$51,$C98-($C98*$S98),$C98)</f>
        <v/>
      </c>
      <c r="U98" s="297" t="str">
        <f>IF($L98='11 FORMULAS'!$D$53,D98-(D98*S98),D98)</f>
        <v/>
      </c>
      <c r="V98" s="537" t="str">
        <f>+IF(T103="","",T103)</f>
        <v/>
      </c>
      <c r="W98" s="540">
        <f>+IF(U103="","",U103)</f>
        <v>0</v>
      </c>
      <c r="X98" s="38"/>
      <c r="Y98" s="293"/>
      <c r="Z98" s="294"/>
      <c r="AA98" s="294"/>
    </row>
    <row r="99" spans="1:27" ht="29.45" customHeight="1" thickBot="1" x14ac:dyDescent="0.3">
      <c r="A99" s="533"/>
      <c r="B99" s="534"/>
      <c r="C99" s="535"/>
      <c r="D99" s="536"/>
      <c r="E99" s="347">
        <v>2</v>
      </c>
      <c r="F99" s="325"/>
      <c r="G99" s="322"/>
      <c r="H99" s="322"/>
      <c r="I99" s="284" t="str">
        <f t="shared" si="2"/>
        <v xml:space="preserve">  </v>
      </c>
      <c r="J99" s="207"/>
      <c r="K99" s="297" t="str">
        <f>+IFERROR(VLOOKUP($J99,'11 FORMULAS'!$B$51:$C$53,2,0),"")</f>
        <v/>
      </c>
      <c r="L99" s="297" t="str">
        <f>+IFERROR(VLOOKUP($J99,'11 FORMULAS'!$B$51:$D$53,3,0),"")</f>
        <v/>
      </c>
      <c r="M99" s="348"/>
      <c r="N99" s="349" t="str">
        <f>+IFERROR(VLOOKUP($M99,'11 FORMULAS'!$B$54:$C$55,2,0),"")</f>
        <v/>
      </c>
      <c r="O99" s="350" t="s">
        <v>144</v>
      </c>
      <c r="P99" s="350" t="s">
        <v>237</v>
      </c>
      <c r="Q99" s="350" t="s">
        <v>135</v>
      </c>
      <c r="R99" s="350" t="s">
        <v>245</v>
      </c>
      <c r="S99" s="297" t="str">
        <f t="shared" si="3"/>
        <v/>
      </c>
      <c r="T99" s="297" t="str">
        <f>IF($L99='11 FORMULAS'!$D$51,T98-(T98*$S99),T98)</f>
        <v/>
      </c>
      <c r="U99" s="297">
        <f>IF($L99='11 FORMULAS'!$D$53,D99-(D99*S99),D99)</f>
        <v>0</v>
      </c>
      <c r="V99" s="545"/>
      <c r="W99" s="546"/>
      <c r="X99" s="38"/>
      <c r="Y99" s="293"/>
      <c r="Z99" s="294"/>
      <c r="AA99" s="294"/>
    </row>
    <row r="100" spans="1:27" ht="29.45" customHeight="1" thickBot="1" x14ac:dyDescent="0.3">
      <c r="A100" s="533"/>
      <c r="B100" s="534"/>
      <c r="C100" s="535"/>
      <c r="D100" s="536"/>
      <c r="E100" s="347">
        <v>3</v>
      </c>
      <c r="F100" s="325"/>
      <c r="G100" s="322"/>
      <c r="H100" s="322"/>
      <c r="I100" s="284" t="str">
        <f t="shared" si="2"/>
        <v xml:space="preserve">  </v>
      </c>
      <c r="J100" s="207"/>
      <c r="K100" s="297" t="str">
        <f>+IFERROR(VLOOKUP($J100,'11 FORMULAS'!$B$51:$C$53,2,0),"")</f>
        <v/>
      </c>
      <c r="L100" s="297" t="str">
        <f>+IFERROR(VLOOKUP($J100,'11 FORMULAS'!$B$51:$D$53,3,0),"")</f>
        <v/>
      </c>
      <c r="M100" s="348"/>
      <c r="N100" s="349" t="str">
        <f>+IFERROR(VLOOKUP($M100,'11 FORMULAS'!$B$54:$C$55,2,0),"")</f>
        <v/>
      </c>
      <c r="O100" s="350" t="s">
        <v>144</v>
      </c>
      <c r="P100" s="350" t="s">
        <v>237</v>
      </c>
      <c r="Q100" s="350" t="s">
        <v>135</v>
      </c>
      <c r="R100" s="350" t="s">
        <v>245</v>
      </c>
      <c r="S100" s="297" t="str">
        <f t="shared" si="3"/>
        <v/>
      </c>
      <c r="T100" s="297" t="str">
        <f>IF($L100='11 FORMULAS'!$D$51,T99-(T99*$S100),T99)</f>
        <v/>
      </c>
      <c r="U100" s="297">
        <f>IF($L100='11 FORMULAS'!$D$53,D100-(D100*S100),D100)</f>
        <v>0</v>
      </c>
      <c r="V100" s="545"/>
      <c r="W100" s="546"/>
      <c r="X100" s="38"/>
      <c r="Y100" s="293"/>
      <c r="Z100" s="294"/>
      <c r="AA100" s="294"/>
    </row>
    <row r="101" spans="1:27" ht="29.45" customHeight="1" thickBot="1" x14ac:dyDescent="0.3">
      <c r="A101" s="516"/>
      <c r="B101" s="520"/>
      <c r="C101" s="531"/>
      <c r="D101" s="527"/>
      <c r="E101" s="347">
        <v>4</v>
      </c>
      <c r="F101" s="326"/>
      <c r="G101" s="207"/>
      <c r="H101" s="207"/>
      <c r="I101" s="284" t="str">
        <f t="shared" si="2"/>
        <v xml:space="preserve">  </v>
      </c>
      <c r="J101" s="207"/>
      <c r="K101" s="297" t="str">
        <f>+IFERROR(VLOOKUP($J101,'11 FORMULAS'!$B$51:$C$53,2,0),"")</f>
        <v/>
      </c>
      <c r="L101" s="297" t="str">
        <f>+IFERROR(VLOOKUP($J101,'11 FORMULAS'!$B$51:$D$53,3,0),"")</f>
        <v/>
      </c>
      <c r="M101" s="348"/>
      <c r="N101" s="349" t="str">
        <f>+IFERROR(VLOOKUP($M101,'11 FORMULAS'!$B$54:$C$55,2,0),"")</f>
        <v/>
      </c>
      <c r="O101" s="350" t="s">
        <v>144</v>
      </c>
      <c r="P101" s="350" t="s">
        <v>237</v>
      </c>
      <c r="Q101" s="350" t="s">
        <v>135</v>
      </c>
      <c r="R101" s="350" t="s">
        <v>245</v>
      </c>
      <c r="S101" s="297" t="str">
        <f t="shared" si="3"/>
        <v/>
      </c>
      <c r="T101" s="297" t="str">
        <f>IF($L101='11 FORMULAS'!$D$51,T100-(T100*$S101),T100)</f>
        <v/>
      </c>
      <c r="U101" s="297">
        <f>IF($L101='11 FORMULAS'!$D$53,D101-(D101*S101),D101)</f>
        <v>0</v>
      </c>
      <c r="V101" s="538"/>
      <c r="W101" s="541"/>
      <c r="X101" s="38"/>
      <c r="Y101" s="293"/>
      <c r="Z101" s="294"/>
      <c r="AA101" s="294"/>
    </row>
    <row r="102" spans="1:27" ht="29.45" customHeight="1" thickBot="1" x14ac:dyDescent="0.3">
      <c r="A102" s="516"/>
      <c r="B102" s="520"/>
      <c r="C102" s="531"/>
      <c r="D102" s="527"/>
      <c r="E102" s="347">
        <v>5</v>
      </c>
      <c r="F102" s="326"/>
      <c r="G102" s="207"/>
      <c r="H102" s="207"/>
      <c r="I102" s="284" t="str">
        <f t="shared" si="2"/>
        <v xml:space="preserve">  </v>
      </c>
      <c r="J102" s="207"/>
      <c r="K102" s="297" t="str">
        <f>+IFERROR(VLOOKUP($J102,'11 FORMULAS'!$B$51:$C$53,2,0),"")</f>
        <v/>
      </c>
      <c r="L102" s="297" t="str">
        <f>+IFERROR(VLOOKUP($J102,'11 FORMULAS'!$B$51:$D$53,3,0),"")</f>
        <v/>
      </c>
      <c r="M102" s="348"/>
      <c r="N102" s="349" t="str">
        <f>+IFERROR(VLOOKUP($M102,'11 FORMULAS'!$B$54:$C$55,2,0),"")</f>
        <v/>
      </c>
      <c r="O102" s="350" t="s">
        <v>144</v>
      </c>
      <c r="P102" s="350" t="s">
        <v>237</v>
      </c>
      <c r="Q102" s="350" t="s">
        <v>135</v>
      </c>
      <c r="R102" s="350" t="s">
        <v>245</v>
      </c>
      <c r="S102" s="297" t="str">
        <f t="shared" si="3"/>
        <v/>
      </c>
      <c r="T102" s="297" t="str">
        <f>IF($L102='11 FORMULAS'!$D$51,T101-(T101*$S102),T101)</f>
        <v/>
      </c>
      <c r="U102" s="297">
        <f>IF($L102='11 FORMULAS'!$D$53,D102-(D102*S102),D102)</f>
        <v>0</v>
      </c>
      <c r="V102" s="538"/>
      <c r="W102" s="541"/>
      <c r="X102" s="38"/>
      <c r="Y102" s="293"/>
      <c r="Z102" s="294"/>
      <c r="AA102" s="294"/>
    </row>
    <row r="103" spans="1:27" ht="29.45" customHeight="1" thickBot="1" x14ac:dyDescent="0.3">
      <c r="A103" s="518"/>
      <c r="B103" s="522"/>
      <c r="C103" s="532"/>
      <c r="D103" s="529"/>
      <c r="E103" s="351">
        <v>6</v>
      </c>
      <c r="F103" s="329"/>
      <c r="G103" s="208"/>
      <c r="H103" s="208"/>
      <c r="I103" s="284" t="str">
        <f t="shared" si="2"/>
        <v xml:space="preserve">  </v>
      </c>
      <c r="J103" s="207"/>
      <c r="K103" s="297" t="str">
        <f>+IFERROR(VLOOKUP($J103,'11 FORMULAS'!$B$51:$C$53,2,0),"")</f>
        <v/>
      </c>
      <c r="L103" s="297" t="str">
        <f>+IFERROR(VLOOKUP($J103,'11 FORMULAS'!$B$51:$D$53,3,0),"")</f>
        <v/>
      </c>
      <c r="M103" s="348"/>
      <c r="N103" s="349" t="str">
        <f>+IFERROR(VLOOKUP($M103,'11 FORMULAS'!$B$54:$C$55,2,0),"")</f>
        <v/>
      </c>
      <c r="O103" s="350" t="s">
        <v>144</v>
      </c>
      <c r="P103" s="350" t="s">
        <v>237</v>
      </c>
      <c r="Q103" s="350" t="s">
        <v>135</v>
      </c>
      <c r="R103" s="350" t="s">
        <v>245</v>
      </c>
      <c r="S103" s="297" t="str">
        <f t="shared" si="3"/>
        <v/>
      </c>
      <c r="T103" s="297" t="str">
        <f>IF($L103='11 FORMULAS'!$D$51,T102-(T102*$S103),T102)</f>
        <v/>
      </c>
      <c r="U103" s="297">
        <f>IF($L103='11 FORMULAS'!$D$53,D103-(D103*S103),D103)</f>
        <v>0</v>
      </c>
      <c r="V103" s="539"/>
      <c r="W103" s="542"/>
      <c r="X103" s="38"/>
    </row>
    <row r="104" spans="1:27" ht="29.45" customHeight="1" thickBot="1" x14ac:dyDescent="0.3">
      <c r="A104" s="515" t="str">
        <f>'2 CONTEXTO E IDENTIFICACIÓN'!A27</f>
        <v>R128</v>
      </c>
      <c r="B104" s="519" t="str">
        <f>+'2 CONTEXTO E IDENTIFICACIÓN'!J27</f>
        <v xml:space="preserve"> por a causa de </v>
      </c>
      <c r="C104" s="530" t="str">
        <f>+'3 PROBABIL E IMPACTO INHERENTE'!E25</f>
        <v/>
      </c>
      <c r="D104" s="526" t="str">
        <f>+'3 PROBABIL E IMPACTO INHERENTE'!M25</f>
        <v/>
      </c>
      <c r="E104" s="352">
        <v>1</v>
      </c>
      <c r="F104" s="327"/>
      <c r="G104" s="52"/>
      <c r="H104" s="52"/>
      <c r="I104" s="284" t="str">
        <f t="shared" si="2"/>
        <v xml:space="preserve">  </v>
      </c>
      <c r="J104" s="207"/>
      <c r="K104" s="297" t="str">
        <f>+IFERROR(VLOOKUP($J104,'11 FORMULAS'!$B$51:$C$53,2,0),"")</f>
        <v/>
      </c>
      <c r="L104" s="297" t="str">
        <f>+IFERROR(VLOOKUP($J104,'11 FORMULAS'!$B$51:$D$53,3,0),"")</f>
        <v/>
      </c>
      <c r="M104" s="348"/>
      <c r="N104" s="349" t="str">
        <f>+IFERROR(VLOOKUP($M104,'11 FORMULAS'!$B$54:$C$55,2,0),"")</f>
        <v/>
      </c>
      <c r="O104" s="350" t="s">
        <v>144</v>
      </c>
      <c r="P104" s="350" t="s">
        <v>237</v>
      </c>
      <c r="Q104" s="350" t="s">
        <v>135</v>
      </c>
      <c r="R104" s="350" t="s">
        <v>245</v>
      </c>
      <c r="S104" s="297" t="str">
        <f t="shared" si="3"/>
        <v/>
      </c>
      <c r="T104" s="297" t="str">
        <f>IF($L104='11 FORMULAS'!$D$51,$C104-($C104*$S104),$C104)</f>
        <v/>
      </c>
      <c r="U104" s="297" t="str">
        <f>IF($L104='11 FORMULAS'!$D$53,D104-(D104*S104),D104)</f>
        <v/>
      </c>
      <c r="V104" s="537" t="str">
        <f>+IF(T109="","",T109)</f>
        <v/>
      </c>
      <c r="W104" s="540">
        <f>+IF(U109="","",U109)</f>
        <v>0</v>
      </c>
      <c r="X104" s="38"/>
      <c r="Y104" s="293"/>
      <c r="Z104" s="294"/>
      <c r="AA104" s="294"/>
    </row>
    <row r="105" spans="1:27" ht="29.45" customHeight="1" thickBot="1" x14ac:dyDescent="0.3">
      <c r="A105" s="533"/>
      <c r="B105" s="534"/>
      <c r="C105" s="535"/>
      <c r="D105" s="536"/>
      <c r="E105" s="347">
        <v>2</v>
      </c>
      <c r="F105" s="325"/>
      <c r="G105" s="322"/>
      <c r="H105" s="322"/>
      <c r="I105" s="284" t="str">
        <f t="shared" si="2"/>
        <v xml:space="preserve">  </v>
      </c>
      <c r="J105" s="207"/>
      <c r="K105" s="297" t="str">
        <f>+IFERROR(VLOOKUP($J105,'11 FORMULAS'!$B$51:$C$53,2,0),"")</f>
        <v/>
      </c>
      <c r="L105" s="297" t="str">
        <f>+IFERROR(VLOOKUP($J105,'11 FORMULAS'!$B$51:$D$53,3,0),"")</f>
        <v/>
      </c>
      <c r="M105" s="348"/>
      <c r="N105" s="349" t="str">
        <f>+IFERROR(VLOOKUP($M105,'11 FORMULAS'!$B$54:$C$55,2,0),"")</f>
        <v/>
      </c>
      <c r="O105" s="350" t="s">
        <v>144</v>
      </c>
      <c r="P105" s="350" t="s">
        <v>237</v>
      </c>
      <c r="Q105" s="350" t="s">
        <v>135</v>
      </c>
      <c r="R105" s="350" t="s">
        <v>245</v>
      </c>
      <c r="S105" s="297" t="str">
        <f t="shared" si="3"/>
        <v/>
      </c>
      <c r="T105" s="297" t="str">
        <f>IF($L105='11 FORMULAS'!$D$51,T104-(T104*$S105),T104)</f>
        <v/>
      </c>
      <c r="U105" s="297">
        <f>IF($L105='11 FORMULAS'!$D$53,D105-(D105*S105),D105)</f>
        <v>0</v>
      </c>
      <c r="V105" s="545"/>
      <c r="W105" s="546"/>
      <c r="X105" s="38"/>
      <c r="Y105" s="293"/>
      <c r="Z105" s="294"/>
      <c r="AA105" s="294"/>
    </row>
    <row r="106" spans="1:27" ht="29.45" customHeight="1" thickBot="1" x14ac:dyDescent="0.3">
      <c r="A106" s="533"/>
      <c r="B106" s="534"/>
      <c r="C106" s="535"/>
      <c r="D106" s="536"/>
      <c r="E106" s="347">
        <v>3</v>
      </c>
      <c r="F106" s="325"/>
      <c r="G106" s="322"/>
      <c r="H106" s="322"/>
      <c r="I106" s="284" t="str">
        <f t="shared" si="2"/>
        <v xml:space="preserve">  </v>
      </c>
      <c r="J106" s="207"/>
      <c r="K106" s="297" t="str">
        <f>+IFERROR(VLOOKUP($J106,'11 FORMULAS'!$B$51:$C$53,2,0),"")</f>
        <v/>
      </c>
      <c r="L106" s="297" t="str">
        <f>+IFERROR(VLOOKUP($J106,'11 FORMULAS'!$B$51:$D$53,3,0),"")</f>
        <v/>
      </c>
      <c r="M106" s="348"/>
      <c r="N106" s="349" t="str">
        <f>+IFERROR(VLOOKUP($M106,'11 FORMULAS'!$B$54:$C$55,2,0),"")</f>
        <v/>
      </c>
      <c r="O106" s="350" t="s">
        <v>144</v>
      </c>
      <c r="P106" s="350" t="s">
        <v>237</v>
      </c>
      <c r="Q106" s="350" t="s">
        <v>135</v>
      </c>
      <c r="R106" s="350" t="s">
        <v>245</v>
      </c>
      <c r="S106" s="297" t="str">
        <f t="shared" si="3"/>
        <v/>
      </c>
      <c r="T106" s="297" t="str">
        <f>IF($L106='11 FORMULAS'!$D$51,T105-(T105*$S106),T105)</f>
        <v/>
      </c>
      <c r="U106" s="297">
        <f>IF($L106='11 FORMULAS'!$D$53,D106-(D106*S106),D106)</f>
        <v>0</v>
      </c>
      <c r="V106" s="545"/>
      <c r="W106" s="546"/>
      <c r="X106" s="38"/>
      <c r="Y106" s="293"/>
      <c r="Z106" s="294"/>
      <c r="AA106" s="294"/>
    </row>
    <row r="107" spans="1:27" ht="29.45" customHeight="1" thickBot="1" x14ac:dyDescent="0.3">
      <c r="A107" s="516"/>
      <c r="B107" s="520"/>
      <c r="C107" s="531"/>
      <c r="D107" s="527"/>
      <c r="E107" s="347">
        <v>4</v>
      </c>
      <c r="F107" s="326"/>
      <c r="G107" s="207"/>
      <c r="H107" s="207"/>
      <c r="I107" s="284" t="str">
        <f t="shared" si="2"/>
        <v xml:space="preserve">  </v>
      </c>
      <c r="J107" s="207"/>
      <c r="K107" s="297" t="str">
        <f>+IFERROR(VLOOKUP($J107,'11 FORMULAS'!$B$51:$C$53,2,0),"")</f>
        <v/>
      </c>
      <c r="L107" s="297" t="str">
        <f>+IFERROR(VLOOKUP($J107,'11 FORMULAS'!$B$51:$D$53,3,0),"")</f>
        <v/>
      </c>
      <c r="M107" s="348"/>
      <c r="N107" s="349" t="str">
        <f>+IFERROR(VLOOKUP($M107,'11 FORMULAS'!$B$54:$C$55,2,0),"")</f>
        <v/>
      </c>
      <c r="O107" s="350" t="s">
        <v>144</v>
      </c>
      <c r="P107" s="350" t="s">
        <v>237</v>
      </c>
      <c r="Q107" s="350" t="s">
        <v>135</v>
      </c>
      <c r="R107" s="350" t="s">
        <v>245</v>
      </c>
      <c r="S107" s="297" t="str">
        <f t="shared" si="3"/>
        <v/>
      </c>
      <c r="T107" s="297" t="str">
        <f>IF($L107='11 FORMULAS'!$D$51,T106-(T106*$S107),T106)</f>
        <v/>
      </c>
      <c r="U107" s="297">
        <f>IF($L107='11 FORMULAS'!$D$53,D107-(D107*S107),D107)</f>
        <v>0</v>
      </c>
      <c r="V107" s="538"/>
      <c r="W107" s="541"/>
      <c r="X107" s="38"/>
      <c r="Y107" s="293"/>
      <c r="Z107" s="294"/>
      <c r="AA107" s="294"/>
    </row>
    <row r="108" spans="1:27" ht="29.45" customHeight="1" thickBot="1" x14ac:dyDescent="0.3">
      <c r="A108" s="516"/>
      <c r="B108" s="520"/>
      <c r="C108" s="531"/>
      <c r="D108" s="527"/>
      <c r="E108" s="347">
        <v>5</v>
      </c>
      <c r="F108" s="326"/>
      <c r="G108" s="207"/>
      <c r="H108" s="207"/>
      <c r="I108" s="284" t="str">
        <f t="shared" si="2"/>
        <v xml:space="preserve">  </v>
      </c>
      <c r="J108" s="207"/>
      <c r="K108" s="297" t="str">
        <f>+IFERROR(VLOOKUP($J108,'11 FORMULAS'!$B$51:$C$53,2,0),"")</f>
        <v/>
      </c>
      <c r="L108" s="297" t="str">
        <f>+IFERROR(VLOOKUP($J108,'11 FORMULAS'!$B$51:$D$53,3,0),"")</f>
        <v/>
      </c>
      <c r="M108" s="348"/>
      <c r="N108" s="349" t="str">
        <f>+IFERROR(VLOOKUP($M108,'11 FORMULAS'!$B$54:$C$55,2,0),"")</f>
        <v/>
      </c>
      <c r="O108" s="350" t="s">
        <v>144</v>
      </c>
      <c r="P108" s="350" t="s">
        <v>237</v>
      </c>
      <c r="Q108" s="350" t="s">
        <v>135</v>
      </c>
      <c r="R108" s="350" t="s">
        <v>245</v>
      </c>
      <c r="S108" s="297" t="str">
        <f t="shared" si="3"/>
        <v/>
      </c>
      <c r="T108" s="297" t="str">
        <f>IF($L108='11 FORMULAS'!$D$51,T107-(T107*$S108),T107)</f>
        <v/>
      </c>
      <c r="U108" s="297">
        <f>IF($L108='11 FORMULAS'!$D$53,D108-(D108*S108),D108)</f>
        <v>0</v>
      </c>
      <c r="V108" s="538"/>
      <c r="W108" s="541"/>
      <c r="X108" s="38"/>
      <c r="Y108" s="293"/>
      <c r="Z108" s="294"/>
      <c r="AA108" s="294"/>
    </row>
    <row r="109" spans="1:27" ht="29.45" customHeight="1" thickBot="1" x14ac:dyDescent="0.3">
      <c r="A109" s="518"/>
      <c r="B109" s="522"/>
      <c r="C109" s="532"/>
      <c r="D109" s="529"/>
      <c r="E109" s="351">
        <v>6</v>
      </c>
      <c r="F109" s="329"/>
      <c r="G109" s="208"/>
      <c r="H109" s="208"/>
      <c r="I109" s="284" t="str">
        <f t="shared" si="2"/>
        <v xml:space="preserve">  </v>
      </c>
      <c r="J109" s="207"/>
      <c r="K109" s="297" t="str">
        <f>+IFERROR(VLOOKUP($J109,'11 FORMULAS'!$B$51:$C$53,2,0),"")</f>
        <v/>
      </c>
      <c r="L109" s="297" t="str">
        <f>+IFERROR(VLOOKUP($J109,'11 FORMULAS'!$B$51:$D$53,3,0),"")</f>
        <v/>
      </c>
      <c r="M109" s="348"/>
      <c r="N109" s="349" t="str">
        <f>+IFERROR(VLOOKUP($M109,'11 FORMULAS'!$B$54:$C$55,2,0),"")</f>
        <v/>
      </c>
      <c r="O109" s="350" t="s">
        <v>144</v>
      </c>
      <c r="P109" s="350" t="s">
        <v>237</v>
      </c>
      <c r="Q109" s="350" t="s">
        <v>135</v>
      </c>
      <c r="R109" s="350" t="s">
        <v>245</v>
      </c>
      <c r="S109" s="297" t="str">
        <f t="shared" si="3"/>
        <v/>
      </c>
      <c r="T109" s="297" t="str">
        <f>IF($L109='11 FORMULAS'!$D$51,T108-(T108*$S109),T108)</f>
        <v/>
      </c>
      <c r="U109" s="297">
        <f>IF($L109='11 FORMULAS'!$D$53,D109-(D109*S109),D109)</f>
        <v>0</v>
      </c>
      <c r="V109" s="539"/>
      <c r="W109" s="542"/>
      <c r="X109" s="38"/>
    </row>
    <row r="110" spans="1:27" ht="29.45" customHeight="1" thickBot="1" x14ac:dyDescent="0.3">
      <c r="A110" s="515" t="str">
        <f>'2 CONTEXTO E IDENTIFICACIÓN'!A28</f>
        <v>R129</v>
      </c>
      <c r="B110" s="519" t="str">
        <f>+'2 CONTEXTO E IDENTIFICACIÓN'!J28</f>
        <v xml:space="preserve"> por a causa de </v>
      </c>
      <c r="C110" s="530" t="str">
        <f>+'3 PROBABIL E IMPACTO INHERENTE'!E26</f>
        <v/>
      </c>
      <c r="D110" s="526" t="str">
        <f>+'3 PROBABIL E IMPACTO INHERENTE'!M26</f>
        <v/>
      </c>
      <c r="E110" s="352">
        <v>1</v>
      </c>
      <c r="F110" s="327"/>
      <c r="G110" s="52"/>
      <c r="H110" s="52"/>
      <c r="I110" s="284" t="str">
        <f t="shared" si="2"/>
        <v xml:space="preserve">  </v>
      </c>
      <c r="J110" s="207"/>
      <c r="K110" s="297" t="str">
        <f>+IFERROR(VLOOKUP($J110,'11 FORMULAS'!$B$51:$C$53,2,0),"")</f>
        <v/>
      </c>
      <c r="L110" s="297" t="str">
        <f>+IFERROR(VLOOKUP($J110,'11 FORMULAS'!$B$51:$D$53,3,0),"")</f>
        <v/>
      </c>
      <c r="M110" s="348"/>
      <c r="N110" s="349" t="str">
        <f>+IFERROR(VLOOKUP($M110,'11 FORMULAS'!$B$54:$C$55,2,0),"")</f>
        <v/>
      </c>
      <c r="O110" s="350" t="s">
        <v>144</v>
      </c>
      <c r="P110" s="350" t="s">
        <v>237</v>
      </c>
      <c r="Q110" s="350" t="s">
        <v>135</v>
      </c>
      <c r="R110" s="350" t="s">
        <v>245</v>
      </c>
      <c r="S110" s="297" t="str">
        <f t="shared" si="3"/>
        <v/>
      </c>
      <c r="T110" s="297" t="str">
        <f>IF($L110='11 FORMULAS'!$D$51,$C110-($C110*$S110),$C110)</f>
        <v/>
      </c>
      <c r="U110" s="297" t="str">
        <f>IF($L110='11 FORMULAS'!$D$53,D110-(D110*S110),D110)</f>
        <v/>
      </c>
      <c r="V110" s="537" t="str">
        <f>+IF(T115="","",T115)</f>
        <v/>
      </c>
      <c r="W110" s="540">
        <f>+IF(U115="","",U115)</f>
        <v>0</v>
      </c>
      <c r="X110" s="38"/>
      <c r="Y110" s="293"/>
      <c r="Z110" s="294"/>
      <c r="AA110" s="294"/>
    </row>
    <row r="111" spans="1:27" ht="29.45" customHeight="1" thickBot="1" x14ac:dyDescent="0.3">
      <c r="A111" s="533"/>
      <c r="B111" s="534"/>
      <c r="C111" s="535"/>
      <c r="D111" s="536"/>
      <c r="E111" s="347">
        <v>2</v>
      </c>
      <c r="F111" s="325"/>
      <c r="G111" s="322"/>
      <c r="H111" s="322"/>
      <c r="I111" s="284" t="str">
        <f t="shared" si="2"/>
        <v xml:space="preserve">  </v>
      </c>
      <c r="J111" s="207"/>
      <c r="K111" s="297" t="str">
        <f>+IFERROR(VLOOKUP($J111,'11 FORMULAS'!$B$51:$C$53,2,0),"")</f>
        <v/>
      </c>
      <c r="L111" s="297" t="str">
        <f>+IFERROR(VLOOKUP($J111,'11 FORMULAS'!$B$51:$D$53,3,0),"")</f>
        <v/>
      </c>
      <c r="M111" s="348"/>
      <c r="N111" s="349" t="str">
        <f>+IFERROR(VLOOKUP($M111,'11 FORMULAS'!$B$54:$C$55,2,0),"")</f>
        <v/>
      </c>
      <c r="O111" s="350" t="s">
        <v>144</v>
      </c>
      <c r="P111" s="350" t="s">
        <v>237</v>
      </c>
      <c r="Q111" s="350" t="s">
        <v>135</v>
      </c>
      <c r="R111" s="350" t="s">
        <v>245</v>
      </c>
      <c r="S111" s="297" t="str">
        <f t="shared" si="3"/>
        <v/>
      </c>
      <c r="T111" s="297" t="str">
        <f>IF($L111='11 FORMULAS'!$D$51,T110-(T110*$S111),T110)</f>
        <v/>
      </c>
      <c r="U111" s="297">
        <f>IF($L111='11 FORMULAS'!$D$53,D111-(D111*S111),D111)</f>
        <v>0</v>
      </c>
      <c r="V111" s="545"/>
      <c r="W111" s="546"/>
      <c r="X111" s="38"/>
      <c r="Y111" s="293"/>
      <c r="Z111" s="294"/>
      <c r="AA111" s="294"/>
    </row>
    <row r="112" spans="1:27" ht="29.45" customHeight="1" thickBot="1" x14ac:dyDescent="0.3">
      <c r="A112" s="533"/>
      <c r="B112" s="534"/>
      <c r="C112" s="535"/>
      <c r="D112" s="536"/>
      <c r="E112" s="347">
        <v>3</v>
      </c>
      <c r="F112" s="325"/>
      <c r="G112" s="322"/>
      <c r="H112" s="322"/>
      <c r="I112" s="284" t="str">
        <f t="shared" si="2"/>
        <v xml:space="preserve">  </v>
      </c>
      <c r="J112" s="207"/>
      <c r="K112" s="297" t="str">
        <f>+IFERROR(VLOOKUP($J112,'11 FORMULAS'!$B$51:$C$53,2,0),"")</f>
        <v/>
      </c>
      <c r="L112" s="297" t="str">
        <f>+IFERROR(VLOOKUP($J112,'11 FORMULAS'!$B$51:$D$53,3,0),"")</f>
        <v/>
      </c>
      <c r="M112" s="348"/>
      <c r="N112" s="349" t="str">
        <f>+IFERROR(VLOOKUP($M112,'11 FORMULAS'!$B$54:$C$55,2,0),"")</f>
        <v/>
      </c>
      <c r="O112" s="350" t="s">
        <v>144</v>
      </c>
      <c r="P112" s="350" t="s">
        <v>237</v>
      </c>
      <c r="Q112" s="350" t="s">
        <v>135</v>
      </c>
      <c r="R112" s="350" t="s">
        <v>245</v>
      </c>
      <c r="S112" s="297" t="str">
        <f t="shared" si="3"/>
        <v/>
      </c>
      <c r="T112" s="297" t="str">
        <f>IF($L112='11 FORMULAS'!$D$51,T111-(T111*$S112),T111)</f>
        <v/>
      </c>
      <c r="U112" s="297">
        <f>IF($L112='11 FORMULAS'!$D$53,D112-(D112*S112),D112)</f>
        <v>0</v>
      </c>
      <c r="V112" s="545"/>
      <c r="W112" s="546"/>
      <c r="X112" s="38"/>
      <c r="Y112" s="293"/>
      <c r="Z112" s="294"/>
      <c r="AA112" s="294"/>
    </row>
    <row r="113" spans="1:27" ht="29.45" customHeight="1" thickBot="1" x14ac:dyDescent="0.3">
      <c r="A113" s="516"/>
      <c r="B113" s="520"/>
      <c r="C113" s="531"/>
      <c r="D113" s="527"/>
      <c r="E113" s="347">
        <v>4</v>
      </c>
      <c r="F113" s="326"/>
      <c r="G113" s="207"/>
      <c r="H113" s="207"/>
      <c r="I113" s="284" t="str">
        <f t="shared" si="2"/>
        <v xml:space="preserve">  </v>
      </c>
      <c r="J113" s="207"/>
      <c r="K113" s="297" t="str">
        <f>+IFERROR(VLOOKUP($J113,'11 FORMULAS'!$B$51:$C$53,2,0),"")</f>
        <v/>
      </c>
      <c r="L113" s="297" t="str">
        <f>+IFERROR(VLOOKUP($J113,'11 FORMULAS'!$B$51:$D$53,3,0),"")</f>
        <v/>
      </c>
      <c r="M113" s="348"/>
      <c r="N113" s="349" t="str">
        <f>+IFERROR(VLOOKUP($M113,'11 FORMULAS'!$B$54:$C$55,2,0),"")</f>
        <v/>
      </c>
      <c r="O113" s="350" t="s">
        <v>144</v>
      </c>
      <c r="P113" s="350" t="s">
        <v>237</v>
      </c>
      <c r="Q113" s="350" t="s">
        <v>135</v>
      </c>
      <c r="R113" s="350" t="s">
        <v>245</v>
      </c>
      <c r="S113" s="297" t="str">
        <f t="shared" si="3"/>
        <v/>
      </c>
      <c r="T113" s="297" t="str">
        <f>IF($L113='11 FORMULAS'!$D$51,T112-(T112*$S113),T112)</f>
        <v/>
      </c>
      <c r="U113" s="297">
        <f>IF($L113='11 FORMULAS'!$D$53,D113-(D113*S113),D113)</f>
        <v>0</v>
      </c>
      <c r="V113" s="538"/>
      <c r="W113" s="541"/>
      <c r="X113" s="38"/>
      <c r="Y113" s="293"/>
      <c r="Z113" s="294"/>
      <c r="AA113" s="294"/>
    </row>
    <row r="114" spans="1:27" ht="29.45" customHeight="1" thickBot="1" x14ac:dyDescent="0.3">
      <c r="A114" s="516"/>
      <c r="B114" s="520"/>
      <c r="C114" s="531"/>
      <c r="D114" s="527"/>
      <c r="E114" s="347">
        <v>5</v>
      </c>
      <c r="F114" s="326"/>
      <c r="G114" s="207"/>
      <c r="H114" s="207"/>
      <c r="I114" s="284" t="str">
        <f t="shared" si="2"/>
        <v xml:space="preserve">  </v>
      </c>
      <c r="J114" s="207"/>
      <c r="K114" s="297" t="str">
        <f>+IFERROR(VLOOKUP($J114,'11 FORMULAS'!$B$51:$C$53,2,0),"")</f>
        <v/>
      </c>
      <c r="L114" s="297" t="str">
        <f>+IFERROR(VLOOKUP($J114,'11 FORMULAS'!$B$51:$D$53,3,0),"")</f>
        <v/>
      </c>
      <c r="M114" s="348"/>
      <c r="N114" s="349" t="str">
        <f>+IFERROR(VLOOKUP($M114,'11 FORMULAS'!$B$54:$C$55,2,0),"")</f>
        <v/>
      </c>
      <c r="O114" s="350" t="s">
        <v>144</v>
      </c>
      <c r="P114" s="350" t="s">
        <v>237</v>
      </c>
      <c r="Q114" s="350" t="s">
        <v>135</v>
      </c>
      <c r="R114" s="350" t="s">
        <v>245</v>
      </c>
      <c r="S114" s="297" t="str">
        <f t="shared" si="3"/>
        <v/>
      </c>
      <c r="T114" s="297" t="str">
        <f>IF($L114='11 FORMULAS'!$D$51,T113-(T113*$S114),T113)</f>
        <v/>
      </c>
      <c r="U114" s="297">
        <f>IF($L114='11 FORMULAS'!$D$53,D114-(D114*S114),D114)</f>
        <v>0</v>
      </c>
      <c r="V114" s="538"/>
      <c r="W114" s="541"/>
      <c r="X114" s="38"/>
      <c r="Y114" s="293"/>
      <c r="Z114" s="294"/>
      <c r="AA114" s="294"/>
    </row>
    <row r="115" spans="1:27" ht="29.45" customHeight="1" thickBot="1" x14ac:dyDescent="0.3">
      <c r="A115" s="518"/>
      <c r="B115" s="522"/>
      <c r="C115" s="532"/>
      <c r="D115" s="529"/>
      <c r="E115" s="351">
        <v>6</v>
      </c>
      <c r="F115" s="329"/>
      <c r="G115" s="208"/>
      <c r="H115" s="208"/>
      <c r="I115" s="284" t="str">
        <f t="shared" si="2"/>
        <v xml:space="preserve">  </v>
      </c>
      <c r="J115" s="207"/>
      <c r="K115" s="297" t="str">
        <f>+IFERROR(VLOOKUP($J115,'11 FORMULAS'!$B$51:$C$53,2,0),"")</f>
        <v/>
      </c>
      <c r="L115" s="297" t="str">
        <f>+IFERROR(VLOOKUP($J115,'11 FORMULAS'!$B$51:$D$53,3,0),"")</f>
        <v/>
      </c>
      <c r="M115" s="348"/>
      <c r="N115" s="349" t="str">
        <f>+IFERROR(VLOOKUP($M115,'11 FORMULAS'!$B$54:$C$55,2,0),"")</f>
        <v/>
      </c>
      <c r="O115" s="350" t="s">
        <v>144</v>
      </c>
      <c r="P115" s="350" t="s">
        <v>237</v>
      </c>
      <c r="Q115" s="350" t="s">
        <v>135</v>
      </c>
      <c r="R115" s="350" t="s">
        <v>245</v>
      </c>
      <c r="S115" s="297" t="str">
        <f t="shared" si="3"/>
        <v/>
      </c>
      <c r="T115" s="297" t="str">
        <f>IF($L115='11 FORMULAS'!$D$51,T114-(T114*$S115),T114)</f>
        <v/>
      </c>
      <c r="U115" s="297">
        <f>IF($L115='11 FORMULAS'!$D$53,D115-(D115*S115),D115)</f>
        <v>0</v>
      </c>
      <c r="V115" s="539"/>
      <c r="W115" s="542"/>
      <c r="X115" s="38"/>
    </row>
    <row r="116" spans="1:27" ht="29.45" customHeight="1" thickBot="1" x14ac:dyDescent="0.3">
      <c r="A116" s="515" t="str">
        <f>'2 CONTEXTO E IDENTIFICACIÓN'!A29</f>
        <v>R130</v>
      </c>
      <c r="B116" s="519" t="str">
        <f>+'2 CONTEXTO E IDENTIFICACIÓN'!J29</f>
        <v xml:space="preserve"> por a causa de </v>
      </c>
      <c r="C116" s="530" t="str">
        <f>+'3 PROBABIL E IMPACTO INHERENTE'!E27</f>
        <v/>
      </c>
      <c r="D116" s="526" t="str">
        <f>+'3 PROBABIL E IMPACTO INHERENTE'!M27</f>
        <v/>
      </c>
      <c r="E116" s="352">
        <v>1</v>
      </c>
      <c r="F116" s="327"/>
      <c r="G116" s="52"/>
      <c r="H116" s="52"/>
      <c r="I116" s="284" t="str">
        <f t="shared" si="2"/>
        <v xml:space="preserve">  </v>
      </c>
      <c r="J116" s="207"/>
      <c r="K116" s="297" t="str">
        <f>+IFERROR(VLOOKUP($J116,'11 FORMULAS'!$B$51:$C$53,2,0),"")</f>
        <v/>
      </c>
      <c r="L116" s="297" t="str">
        <f>+IFERROR(VLOOKUP($J116,'11 FORMULAS'!$B$51:$D$53,3,0),"")</f>
        <v/>
      </c>
      <c r="M116" s="348"/>
      <c r="N116" s="349" t="str">
        <f>+IFERROR(VLOOKUP($M116,'11 FORMULAS'!$B$54:$C$55,2,0),"")</f>
        <v/>
      </c>
      <c r="O116" s="350" t="s">
        <v>144</v>
      </c>
      <c r="P116" s="350" t="s">
        <v>237</v>
      </c>
      <c r="Q116" s="350" t="s">
        <v>135</v>
      </c>
      <c r="R116" s="350" t="s">
        <v>245</v>
      </c>
      <c r="S116" s="297" t="str">
        <f t="shared" si="3"/>
        <v/>
      </c>
      <c r="T116" s="297" t="str">
        <f>IF($L116='11 FORMULAS'!$D$51,$C116-($C116*$S116),$C116)</f>
        <v/>
      </c>
      <c r="U116" s="297" t="str">
        <f>IF($L116='11 FORMULAS'!$D$53,D116-(D116*S116),D116)</f>
        <v/>
      </c>
      <c r="V116" s="537" t="str">
        <f>+IF(T121="","",T121)</f>
        <v/>
      </c>
      <c r="W116" s="540">
        <f>+IF(U121="","",U121)</f>
        <v>0</v>
      </c>
      <c r="X116" s="38"/>
      <c r="Y116" s="293"/>
      <c r="Z116" s="294"/>
      <c r="AA116" s="294"/>
    </row>
    <row r="117" spans="1:27" ht="29.45" customHeight="1" thickBot="1" x14ac:dyDescent="0.3">
      <c r="A117" s="533"/>
      <c r="B117" s="534"/>
      <c r="C117" s="535"/>
      <c r="D117" s="536"/>
      <c r="E117" s="347">
        <v>2</v>
      </c>
      <c r="F117" s="325"/>
      <c r="G117" s="322"/>
      <c r="H117" s="322"/>
      <c r="I117" s="284" t="str">
        <f t="shared" si="2"/>
        <v xml:space="preserve">  </v>
      </c>
      <c r="J117" s="207"/>
      <c r="K117" s="297" t="str">
        <f>+IFERROR(VLOOKUP($J117,'11 FORMULAS'!$B$51:$C$53,2,0),"")</f>
        <v/>
      </c>
      <c r="L117" s="297" t="str">
        <f>+IFERROR(VLOOKUP($J117,'11 FORMULAS'!$B$51:$D$53,3,0),"")</f>
        <v/>
      </c>
      <c r="M117" s="348"/>
      <c r="N117" s="349" t="str">
        <f>+IFERROR(VLOOKUP($M117,'11 FORMULAS'!$B$54:$C$55,2,0),"")</f>
        <v/>
      </c>
      <c r="O117" s="350" t="s">
        <v>144</v>
      </c>
      <c r="P117" s="350" t="s">
        <v>237</v>
      </c>
      <c r="Q117" s="350" t="s">
        <v>135</v>
      </c>
      <c r="R117" s="350" t="s">
        <v>245</v>
      </c>
      <c r="S117" s="297" t="str">
        <f t="shared" si="3"/>
        <v/>
      </c>
      <c r="T117" s="297" t="str">
        <f>IF($L117='11 FORMULAS'!$D$51,T116-(T116*$S117),T116)</f>
        <v/>
      </c>
      <c r="U117" s="297">
        <f>IF($L117='11 FORMULAS'!$D$53,D117-(D117*S117),D117)</f>
        <v>0</v>
      </c>
      <c r="V117" s="545"/>
      <c r="W117" s="546"/>
      <c r="X117" s="38"/>
      <c r="Y117" s="293"/>
      <c r="Z117" s="294"/>
      <c r="AA117" s="294"/>
    </row>
    <row r="118" spans="1:27" ht="29.45" customHeight="1" thickBot="1" x14ac:dyDescent="0.3">
      <c r="A118" s="533"/>
      <c r="B118" s="534"/>
      <c r="C118" s="535"/>
      <c r="D118" s="536"/>
      <c r="E118" s="347">
        <v>3</v>
      </c>
      <c r="F118" s="325"/>
      <c r="G118" s="322"/>
      <c r="H118" s="322"/>
      <c r="I118" s="284" t="str">
        <f t="shared" si="2"/>
        <v xml:space="preserve">  </v>
      </c>
      <c r="J118" s="207"/>
      <c r="K118" s="297" t="str">
        <f>+IFERROR(VLOOKUP($J118,'11 FORMULAS'!$B$51:$C$53,2,0),"")</f>
        <v/>
      </c>
      <c r="L118" s="297" t="str">
        <f>+IFERROR(VLOOKUP($J118,'11 FORMULAS'!$B$51:$D$53,3,0),"")</f>
        <v/>
      </c>
      <c r="M118" s="348"/>
      <c r="N118" s="349" t="str">
        <f>+IFERROR(VLOOKUP($M118,'11 FORMULAS'!$B$54:$C$55,2,0),"")</f>
        <v/>
      </c>
      <c r="O118" s="350" t="s">
        <v>144</v>
      </c>
      <c r="P118" s="350" t="s">
        <v>237</v>
      </c>
      <c r="Q118" s="350" t="s">
        <v>135</v>
      </c>
      <c r="R118" s="350" t="s">
        <v>245</v>
      </c>
      <c r="S118" s="297" t="str">
        <f t="shared" si="3"/>
        <v/>
      </c>
      <c r="T118" s="297" t="str">
        <f>IF($L118='11 FORMULAS'!$D$51,T117-(T117*$S118),T117)</f>
        <v/>
      </c>
      <c r="U118" s="297">
        <f>IF($L118='11 FORMULAS'!$D$53,D118-(D118*S118),D118)</f>
        <v>0</v>
      </c>
      <c r="V118" s="545"/>
      <c r="W118" s="546"/>
      <c r="X118" s="38"/>
      <c r="Y118" s="293"/>
      <c r="Z118" s="294"/>
      <c r="AA118" s="294"/>
    </row>
    <row r="119" spans="1:27" ht="29.45" customHeight="1" thickBot="1" x14ac:dyDescent="0.3">
      <c r="A119" s="516"/>
      <c r="B119" s="520"/>
      <c r="C119" s="531"/>
      <c r="D119" s="527"/>
      <c r="E119" s="347">
        <v>4</v>
      </c>
      <c r="F119" s="326"/>
      <c r="G119" s="207"/>
      <c r="H119" s="207"/>
      <c r="I119" s="284" t="str">
        <f t="shared" si="2"/>
        <v xml:space="preserve">  </v>
      </c>
      <c r="J119" s="207"/>
      <c r="K119" s="297" t="str">
        <f>+IFERROR(VLOOKUP($J119,'11 FORMULAS'!$B$51:$C$53,2,0),"")</f>
        <v/>
      </c>
      <c r="L119" s="297" t="str">
        <f>+IFERROR(VLOOKUP($J119,'11 FORMULAS'!$B$51:$D$53,3,0),"")</f>
        <v/>
      </c>
      <c r="M119" s="348"/>
      <c r="N119" s="349" t="str">
        <f>+IFERROR(VLOOKUP($M119,'11 FORMULAS'!$B$54:$C$55,2,0),"")</f>
        <v/>
      </c>
      <c r="O119" s="350" t="s">
        <v>144</v>
      </c>
      <c r="P119" s="350" t="s">
        <v>237</v>
      </c>
      <c r="Q119" s="350" t="s">
        <v>135</v>
      </c>
      <c r="R119" s="350" t="s">
        <v>245</v>
      </c>
      <c r="S119" s="297" t="str">
        <f t="shared" si="3"/>
        <v/>
      </c>
      <c r="T119" s="297" t="str">
        <f>IF($L119='11 FORMULAS'!$D$51,T118-(T118*$S119),T118)</f>
        <v/>
      </c>
      <c r="U119" s="297">
        <f>IF($L119='11 FORMULAS'!$D$53,D119-(D119*S119),D119)</f>
        <v>0</v>
      </c>
      <c r="V119" s="538"/>
      <c r="W119" s="541"/>
      <c r="X119" s="38"/>
      <c r="Y119" s="293"/>
      <c r="Z119" s="294"/>
      <c r="AA119" s="294"/>
    </row>
    <row r="120" spans="1:27" ht="29.45" customHeight="1" thickBot="1" x14ac:dyDescent="0.3">
      <c r="A120" s="516"/>
      <c r="B120" s="520"/>
      <c r="C120" s="531"/>
      <c r="D120" s="527"/>
      <c r="E120" s="347">
        <v>5</v>
      </c>
      <c r="F120" s="326"/>
      <c r="G120" s="207"/>
      <c r="H120" s="207"/>
      <c r="I120" s="284" t="str">
        <f t="shared" si="2"/>
        <v xml:space="preserve">  </v>
      </c>
      <c r="J120" s="207"/>
      <c r="K120" s="297" t="str">
        <f>+IFERROR(VLOOKUP($J120,'11 FORMULAS'!$B$51:$C$53,2,0),"")</f>
        <v/>
      </c>
      <c r="L120" s="297" t="str">
        <f>+IFERROR(VLOOKUP($J120,'11 FORMULAS'!$B$51:$D$53,3,0),"")</f>
        <v/>
      </c>
      <c r="M120" s="348"/>
      <c r="N120" s="349" t="str">
        <f>+IFERROR(VLOOKUP($M120,'11 FORMULAS'!$B$54:$C$55,2,0),"")</f>
        <v/>
      </c>
      <c r="O120" s="350" t="s">
        <v>144</v>
      </c>
      <c r="P120" s="350" t="s">
        <v>237</v>
      </c>
      <c r="Q120" s="350" t="s">
        <v>135</v>
      </c>
      <c r="R120" s="350" t="s">
        <v>245</v>
      </c>
      <c r="S120" s="297" t="str">
        <f t="shared" si="3"/>
        <v/>
      </c>
      <c r="T120" s="297" t="str">
        <f>IF($L120='11 FORMULAS'!$D$51,T119-(T119*$S120),T119)</f>
        <v/>
      </c>
      <c r="U120" s="297">
        <f>IF($L120='11 FORMULAS'!$D$53,D120-(D120*S120),D120)</f>
        <v>0</v>
      </c>
      <c r="V120" s="538"/>
      <c r="W120" s="541"/>
      <c r="X120" s="38"/>
      <c r="Y120" s="293"/>
      <c r="Z120" s="294"/>
      <c r="AA120" s="294"/>
    </row>
    <row r="121" spans="1:27" ht="29.45" customHeight="1" thickBot="1" x14ac:dyDescent="0.3">
      <c r="A121" s="518"/>
      <c r="B121" s="522"/>
      <c r="C121" s="532"/>
      <c r="D121" s="529"/>
      <c r="E121" s="351">
        <v>6</v>
      </c>
      <c r="F121" s="329"/>
      <c r="G121" s="208"/>
      <c r="H121" s="208"/>
      <c r="I121" s="284" t="str">
        <f t="shared" si="2"/>
        <v xml:space="preserve">  </v>
      </c>
      <c r="J121" s="207"/>
      <c r="K121" s="297" t="str">
        <f>+IFERROR(VLOOKUP($J121,'11 FORMULAS'!$B$51:$C$53,2,0),"")</f>
        <v/>
      </c>
      <c r="L121" s="297" t="str">
        <f>+IFERROR(VLOOKUP($J121,'11 FORMULAS'!$B$51:$D$53,3,0),"")</f>
        <v/>
      </c>
      <c r="M121" s="348"/>
      <c r="N121" s="349" t="str">
        <f>+IFERROR(VLOOKUP($M121,'11 FORMULAS'!$B$54:$C$55,2,0),"")</f>
        <v/>
      </c>
      <c r="O121" s="350" t="s">
        <v>144</v>
      </c>
      <c r="P121" s="350" t="s">
        <v>237</v>
      </c>
      <c r="Q121" s="350" t="s">
        <v>135</v>
      </c>
      <c r="R121" s="350" t="s">
        <v>245</v>
      </c>
      <c r="S121" s="297" t="str">
        <f t="shared" si="3"/>
        <v/>
      </c>
      <c r="T121" s="297" t="str">
        <f>IF($L121='11 FORMULAS'!$D$51,T120-(T120*$S121),T120)</f>
        <v/>
      </c>
      <c r="U121" s="297">
        <f>IF($L121='11 FORMULAS'!$D$53,D121-(D121*S121),D121)</f>
        <v>0</v>
      </c>
      <c r="V121" s="539"/>
      <c r="W121" s="542"/>
      <c r="X121" s="38"/>
    </row>
    <row r="122" spans="1:27" ht="29.45" customHeight="1" x14ac:dyDescent="0.25">
      <c r="X122" s="38"/>
      <c r="Y122" s="293"/>
      <c r="Z122" s="294"/>
      <c r="AA122" s="294"/>
    </row>
    <row r="123" spans="1:27" ht="29.45" customHeight="1" x14ac:dyDescent="0.25">
      <c r="X123" s="38"/>
      <c r="Y123" s="293"/>
      <c r="Z123" s="294"/>
      <c r="AA123" s="294"/>
    </row>
    <row r="124" spans="1:27" ht="29.45" customHeight="1" x14ac:dyDescent="0.25">
      <c r="X124" s="38"/>
      <c r="Y124" s="293"/>
      <c r="Z124" s="294"/>
      <c r="AA124" s="294"/>
    </row>
    <row r="125" spans="1:27" ht="29.45" customHeight="1" x14ac:dyDescent="0.25">
      <c r="X125" s="38"/>
      <c r="Y125" s="293"/>
      <c r="Z125" s="294"/>
      <c r="AA125" s="294"/>
    </row>
    <row r="126" spans="1:27" ht="29.45" customHeight="1" x14ac:dyDescent="0.25">
      <c r="X126" s="38"/>
      <c r="Y126" s="293"/>
      <c r="Z126" s="294"/>
      <c r="AA126" s="294"/>
    </row>
    <row r="127" spans="1:27" ht="29.45" customHeight="1" x14ac:dyDescent="0.25">
      <c r="X127" s="38"/>
    </row>
  </sheetData>
  <sheetProtection formatCells="0" formatColumns="0" formatRows="0" sort="0" autoFilter="0" pivotTables="0"/>
  <autoFilter ref="A7:X127"/>
  <dataConsolidate/>
  <mergeCells count="132">
    <mergeCell ref="V68:V73"/>
    <mergeCell ref="W68:W73"/>
    <mergeCell ref="V74:V79"/>
    <mergeCell ref="W74:W79"/>
    <mergeCell ref="V44:V49"/>
    <mergeCell ref="W44:W49"/>
    <mergeCell ref="V56:V61"/>
    <mergeCell ref="W56:W61"/>
    <mergeCell ref="V26:V31"/>
    <mergeCell ref="W26:W31"/>
    <mergeCell ref="V32:V37"/>
    <mergeCell ref="W32:W37"/>
    <mergeCell ref="V38:V43"/>
    <mergeCell ref="W38:W43"/>
    <mergeCell ref="V62:V67"/>
    <mergeCell ref="W62:W67"/>
    <mergeCell ref="V116:V121"/>
    <mergeCell ref="W116:W121"/>
    <mergeCell ref="V98:V103"/>
    <mergeCell ref="W98:W103"/>
    <mergeCell ref="V104:V109"/>
    <mergeCell ref="W104:W109"/>
    <mergeCell ref="V110:V115"/>
    <mergeCell ref="W110:W115"/>
    <mergeCell ref="V80:V85"/>
    <mergeCell ref="W80:W85"/>
    <mergeCell ref="V86:V91"/>
    <mergeCell ref="W86:W91"/>
    <mergeCell ref="V92:V97"/>
    <mergeCell ref="W92:W97"/>
    <mergeCell ref="Y4:AA4"/>
    <mergeCell ref="V14:V19"/>
    <mergeCell ref="W14:W19"/>
    <mergeCell ref="V20:V25"/>
    <mergeCell ref="W20:W25"/>
    <mergeCell ref="V8:V13"/>
    <mergeCell ref="W8:W13"/>
    <mergeCell ref="V50:V55"/>
    <mergeCell ref="W50:W55"/>
    <mergeCell ref="A86:A91"/>
    <mergeCell ref="B86:B91"/>
    <mergeCell ref="C86:C91"/>
    <mergeCell ref="D86:D91"/>
    <mergeCell ref="A92:A97"/>
    <mergeCell ref="B92:B97"/>
    <mergeCell ref="C92:C97"/>
    <mergeCell ref="D92:D97"/>
    <mergeCell ref="A116:A121"/>
    <mergeCell ref="B116:B121"/>
    <mergeCell ref="C116:C121"/>
    <mergeCell ref="D116:D121"/>
    <mergeCell ref="A98:A103"/>
    <mergeCell ref="B98:B103"/>
    <mergeCell ref="C98:C103"/>
    <mergeCell ref="D98:D103"/>
    <mergeCell ref="A104:A109"/>
    <mergeCell ref="B104:B109"/>
    <mergeCell ref="C104:C109"/>
    <mergeCell ref="D104:D109"/>
    <mergeCell ref="A110:A115"/>
    <mergeCell ref="B110:B115"/>
    <mergeCell ref="C110:C115"/>
    <mergeCell ref="D110:D115"/>
    <mergeCell ref="D74:D79"/>
    <mergeCell ref="A80:A85"/>
    <mergeCell ref="B80:B85"/>
    <mergeCell ref="C80:C85"/>
    <mergeCell ref="D80:D85"/>
    <mergeCell ref="A74:A79"/>
    <mergeCell ref="B74:B79"/>
    <mergeCell ref="C74:C79"/>
    <mergeCell ref="A62:A67"/>
    <mergeCell ref="B62:B67"/>
    <mergeCell ref="C62:C67"/>
    <mergeCell ref="D62:D67"/>
    <mergeCell ref="A68:A73"/>
    <mergeCell ref="B68:B73"/>
    <mergeCell ref="C68:C73"/>
    <mergeCell ref="D68:D73"/>
    <mergeCell ref="A56:A61"/>
    <mergeCell ref="B56:B61"/>
    <mergeCell ref="C56:C61"/>
    <mergeCell ref="D56:D61"/>
    <mergeCell ref="A38:A43"/>
    <mergeCell ref="B38:B43"/>
    <mergeCell ref="C38:C43"/>
    <mergeCell ref="D38:D43"/>
    <mergeCell ref="A44:A49"/>
    <mergeCell ref="B44:B49"/>
    <mergeCell ref="C44:C49"/>
    <mergeCell ref="D44:D49"/>
    <mergeCell ref="A8:A13"/>
    <mergeCell ref="B8:B13"/>
    <mergeCell ref="C8:C13"/>
    <mergeCell ref="D8:D13"/>
    <mergeCell ref="A14:A19"/>
    <mergeCell ref="B14:B19"/>
    <mergeCell ref="C14:C19"/>
    <mergeCell ref="D14:D19"/>
    <mergeCell ref="A50:A55"/>
    <mergeCell ref="B50:B55"/>
    <mergeCell ref="C50:C55"/>
    <mergeCell ref="D50:D55"/>
    <mergeCell ref="A32:A37"/>
    <mergeCell ref="B32:B37"/>
    <mergeCell ref="C32:C37"/>
    <mergeCell ref="D32:D37"/>
    <mergeCell ref="A26:A31"/>
    <mergeCell ref="B26:B31"/>
    <mergeCell ref="C26:C31"/>
    <mergeCell ref="D26:D31"/>
    <mergeCell ref="A20:A25"/>
    <mergeCell ref="B20:B25"/>
    <mergeCell ref="C20:C25"/>
    <mergeCell ref="D20:D25"/>
    <mergeCell ref="C6:C7"/>
    <mergeCell ref="D6:D7"/>
    <mergeCell ref="S4:S6"/>
    <mergeCell ref="T4:T6"/>
    <mergeCell ref="U4:U6"/>
    <mergeCell ref="A1:A2"/>
    <mergeCell ref="B1:B2"/>
    <mergeCell ref="A6:A7"/>
    <mergeCell ref="B6:B7"/>
    <mergeCell ref="E6:E7"/>
    <mergeCell ref="J6:N6"/>
    <mergeCell ref="F6:H6"/>
    <mergeCell ref="O6:R6"/>
    <mergeCell ref="J5:R5"/>
    <mergeCell ref="C1:D1"/>
    <mergeCell ref="B3:D3"/>
    <mergeCell ref="B4:D4"/>
  </mergeCells>
  <phoneticPr fontId="0" type="noConversion"/>
  <conditionalFormatting sqref="C8:D8 V8:W8 C14:D14 V14:W14 C20:D20 V20:W20 C26:D28 V26:W28 C32:D34 V32:W34 C38:D38 V38:W38 C44:D44 V44:W44 C50:D50 V50:W50 C56:D56 V56:W56 C62:D64 V62:W64 C68:D68 V68:W68 C74:D74 V74:W74 C80:D80 V80:W80 C86:D86 V86:W86 C92:D92 V92:W92 C98:D100 V98:W100 C104:D106 V104:W106 C110:D112 V110:W112 C116:D118 V116:W118">
    <cfRule type="cellIs" dxfId="50" priority="269" operator="between">
      <formula>$Z$6</formula>
      <formula>$AA$6</formula>
    </cfRule>
    <cfRule type="cellIs" dxfId="49" priority="270" operator="between">
      <formula>$Z$7</formula>
      <formula>$AA$7</formula>
    </cfRule>
    <cfRule type="cellIs" dxfId="48" priority="271" operator="between">
      <formula>$Z$8</formula>
      <formula>$AA$8</formula>
    </cfRule>
    <cfRule type="cellIs" dxfId="47" priority="272" operator="between">
      <formula>$Z$9</formula>
      <formula>$AA$9</formula>
    </cfRule>
    <cfRule type="cellIs" dxfId="46" priority="273" operator="between">
      <formula>$Z$10</formula>
      <formula>$AA$10</formula>
    </cfRule>
  </conditionalFormatting>
  <printOptions horizontalCentered="1" verticalCentered="1"/>
  <pageMargins left="0.23622047244094491" right="0.23622047244094491" top="0.74803149606299213" bottom="0.74803149606299213" header="0.31496062992125984" footer="0.31496062992125984"/>
  <pageSetup scale="31" orientation="landscape" r:id="rId1"/>
  <headerFooter alignWithMargins="0"/>
  <rowBreaks count="2" manualBreakCount="2">
    <brk id="37" max="16383" man="1"/>
    <brk id="75" max="26" man="1"/>
  </rowBreaks>
  <colBreaks count="1" manualBreakCount="1">
    <brk id="9" max="92" man="1"/>
  </colBreaks>
  <drawing r:id="rId2"/>
  <extLst>
    <ext xmlns:x14="http://schemas.microsoft.com/office/spreadsheetml/2009/9/main" uri="{CCE6A557-97BC-4b89-ADB6-D9C93CAAB3DF}">
      <x14:dataValidations xmlns:xm="http://schemas.microsoft.com/office/excel/2006/main" xWindow="712" yWindow="776" count="6">
        <x14:dataValidation type="list" allowBlank="1" showInputMessage="1" showErrorMessage="1">
          <x14:formula1>
            <xm:f>'11 FORMULAS'!$B$51:$B$53</xm:f>
          </x14:formula1>
          <xm:sqref>J8:J121</xm:sqref>
        </x14:dataValidation>
        <x14:dataValidation type="list" allowBlank="1" showInputMessage="1" showErrorMessage="1">
          <x14:formula1>
            <xm:f>'11 FORMULAS'!$B$54:$B$55</xm:f>
          </x14:formula1>
          <xm:sqref>M8:M121</xm:sqref>
        </x14:dataValidation>
        <x14:dataValidation type="list" allowBlank="1" showInputMessage="1" showErrorMessage="1">
          <x14:formula1>
            <xm:f>'11 FORMULAS'!$B$60:$B$62</xm:f>
          </x14:formula1>
          <xm:sqref>O8:O121</xm:sqref>
        </x14:dataValidation>
        <x14:dataValidation type="list" allowBlank="1" showInputMessage="1" showErrorMessage="1">
          <x14:formula1>
            <xm:f>'11 FORMULAS'!$B$68:$B$69</xm:f>
          </x14:formula1>
          <xm:sqref>Q8:Q121</xm:sqref>
        </x14:dataValidation>
        <x14:dataValidation type="list" allowBlank="1" showInputMessage="1" showErrorMessage="1">
          <x14:formula1>
            <xm:f>'11 FORMULAS'!$B$70:$B$72</xm:f>
          </x14:formula1>
          <xm:sqref>R8:R121</xm:sqref>
        </x14:dataValidation>
        <x14:dataValidation type="list" allowBlank="1" showInputMessage="1" showErrorMessage="1">
          <x14:formula1>
            <xm:f>'11 FORMULAS'!$B$63:$B$67</xm:f>
          </x14:formula1>
          <xm:sqref>P8:P121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H35"/>
  <sheetViews>
    <sheetView showGridLines="0" topLeftCell="A7" zoomScale="85" zoomScaleNormal="85" workbookViewId="0">
      <pane xSplit="1" ySplit="2" topLeftCell="B9" activePane="bottomRight" state="frozen"/>
      <selection activeCell="A7" sqref="A7"/>
      <selection pane="topRight" activeCell="B7" sqref="B7"/>
      <selection pane="bottomLeft" activeCell="A9" sqref="A9"/>
      <selection pane="bottomRight" activeCell="O14" sqref="O14"/>
    </sheetView>
  </sheetViews>
  <sheetFormatPr baseColWidth="10" defaultColWidth="0" defaultRowHeight="12.75" zeroHeight="1" x14ac:dyDescent="0.25"/>
  <cols>
    <col min="1" max="1" width="11.42578125" style="68" customWidth="1"/>
    <col min="2" max="2" width="30.42578125" style="73" customWidth="1"/>
    <col min="3" max="3" width="13.42578125" style="73" customWidth="1"/>
    <col min="4" max="4" width="13" style="73" customWidth="1"/>
    <col min="5" max="5" width="16.42578125" style="118" customWidth="1"/>
    <col min="6" max="6" width="11.28515625" style="118" customWidth="1"/>
    <col min="7" max="7" width="15.42578125" style="73" customWidth="1"/>
    <col min="8" max="8" width="10.140625" style="73" bestFit="1" customWidth="1"/>
    <col min="9" max="9" width="7.42578125" style="73" customWidth="1"/>
    <col min="10" max="10" width="14" style="73" customWidth="1"/>
    <col min="11" max="15" width="12.42578125" style="73" customWidth="1"/>
    <col min="16" max="16" width="3.85546875" style="73" customWidth="1"/>
    <col min="17" max="17" width="4.85546875" style="68" customWidth="1"/>
    <col min="18" max="18" width="5.85546875" style="68" bestFit="1" customWidth="1"/>
    <col min="19" max="24" width="14" style="68" customWidth="1"/>
    <col min="25" max="25" width="11.42578125" style="68" customWidth="1"/>
    <col min="26" max="29" width="11.42578125" style="68" hidden="1" customWidth="1"/>
    <col min="30" max="30" width="5.42578125" style="68" hidden="1" customWidth="1"/>
    <col min="31" max="31" width="26.85546875" style="68" hidden="1" customWidth="1"/>
    <col min="32" max="36" width="22.85546875" style="73" hidden="1" customWidth="1"/>
    <col min="37" max="37" width="23.42578125" style="68" hidden="1" customWidth="1"/>
    <col min="38" max="265" width="11.42578125" style="68" hidden="1" customWidth="1"/>
    <col min="266" max="266" width="12.42578125" style="68" hidden="1" customWidth="1"/>
    <col min="267" max="267" width="47" style="68" hidden="1" customWidth="1"/>
    <col min="268" max="268" width="35" style="68" hidden="1" customWidth="1"/>
    <col min="269" max="16384" width="14.42578125" style="68" hidden="1"/>
  </cols>
  <sheetData>
    <row r="1" spans="1:38" s="56" customFormat="1" ht="36" customHeight="1" x14ac:dyDescent="0.2">
      <c r="A1" s="482"/>
      <c r="B1" s="488" t="str">
        <f>+'2 CONTEXTO E IDENTIFICACIÓN'!A1</f>
        <v>MAPA DE RIESGOS</v>
      </c>
      <c r="C1" s="478"/>
      <c r="D1" s="479"/>
      <c r="E1" s="113"/>
      <c r="F1" s="3"/>
      <c r="G1" s="217" t="str">
        <f>+'2 CONTEXTO E IDENTIFICACIÓN'!$I$5</f>
        <v>Elaboración o Actualización:</v>
      </c>
      <c r="H1" s="231">
        <f>'2 CONTEXTO E IDENTIFICACIÓN'!J5</f>
        <v>46133</v>
      </c>
      <c r="I1" s="13"/>
      <c r="J1" s="13"/>
      <c r="AF1" s="57"/>
      <c r="AG1" s="57"/>
      <c r="AH1" s="57"/>
      <c r="AI1" s="57"/>
      <c r="AJ1" s="57"/>
    </row>
    <row r="2" spans="1:38" s="56" customFormat="1" ht="36" customHeight="1" x14ac:dyDescent="0.2">
      <c r="A2" s="482"/>
      <c r="B2" s="488"/>
      <c r="C2" s="39" t="str">
        <f>+'2 CONTEXTO E IDENTIFICACIÓN'!A3</f>
        <v>VERSIÓN:</v>
      </c>
      <c r="D2" s="112">
        <f>'2 CONTEXTO E IDENTIFICACIÓN'!B3</f>
        <v>5</v>
      </c>
      <c r="E2" s="113"/>
      <c r="G2" s="220" t="str">
        <f>+'2 CONTEXTO E IDENTIFICACIÓN'!$E$6</f>
        <v xml:space="preserve">Vigencia: </v>
      </c>
      <c r="H2" s="218">
        <f>'2 CONTEXTO E IDENTIFICACIÓN'!G6</f>
        <v>46023</v>
      </c>
      <c r="I2" s="219" t="s">
        <v>100</v>
      </c>
      <c r="J2" s="216">
        <f>'2 CONTEXTO E IDENTIFICACIÓN'!J6</f>
        <v>46387</v>
      </c>
      <c r="K2" s="59"/>
      <c r="L2" s="59"/>
      <c r="M2" s="59"/>
      <c r="N2" s="59"/>
      <c r="O2" s="59"/>
      <c r="P2" s="58"/>
      <c r="AF2" s="57"/>
      <c r="AG2" s="57"/>
      <c r="AH2" s="57"/>
      <c r="AI2" s="57"/>
      <c r="AJ2" s="57"/>
    </row>
    <row r="3" spans="1:38" s="56" customFormat="1" x14ac:dyDescent="0.2">
      <c r="A3" s="60"/>
      <c r="B3" s="58"/>
      <c r="C3" s="221"/>
      <c r="D3" s="221"/>
      <c r="E3" s="113"/>
      <c r="F3" s="234"/>
      <c r="G3" s="234"/>
      <c r="H3" s="235"/>
      <c r="I3" s="236"/>
      <c r="J3" s="214"/>
      <c r="K3" s="59"/>
      <c r="L3" s="59"/>
      <c r="M3" s="59"/>
      <c r="N3" s="59"/>
      <c r="O3" s="59"/>
      <c r="P3" s="58"/>
      <c r="AF3" s="57"/>
      <c r="AG3" s="57"/>
      <c r="AH3" s="57"/>
      <c r="AI3" s="57"/>
      <c r="AJ3" s="57"/>
    </row>
    <row r="4" spans="1:38" s="56" customFormat="1" ht="15" x14ac:dyDescent="0.2">
      <c r="A4" s="12" t="s">
        <v>95</v>
      </c>
      <c r="B4" s="468" t="str">
        <f>'2 CONTEXTO E IDENTIFICACIÓN'!B5</f>
        <v>POLITECNICO COLOMBIANO JAIME ISAZA CADAVID</v>
      </c>
      <c r="C4" s="468"/>
      <c r="D4" s="468"/>
      <c r="E4" s="54"/>
      <c r="F4" s="114"/>
      <c r="AF4" s="57"/>
      <c r="AG4" s="57"/>
      <c r="AH4" s="57"/>
      <c r="AI4" s="57"/>
      <c r="AJ4" s="57"/>
    </row>
    <row r="5" spans="1:38" s="56" customFormat="1" ht="30.75" thickBot="1" x14ac:dyDescent="0.25">
      <c r="A5" s="12" t="s">
        <v>96</v>
      </c>
      <c r="B5" s="468" t="str">
        <f>'2 CONTEXTO E IDENTIFICACIÓN'!F5</f>
        <v>NORMATIVA Y LEGAL</v>
      </c>
      <c r="C5" s="469"/>
      <c r="D5" s="469"/>
      <c r="E5" s="54"/>
      <c r="F5" s="114"/>
      <c r="AF5" s="57"/>
      <c r="AG5" s="57"/>
      <c r="AH5" s="57"/>
      <c r="AI5" s="57"/>
      <c r="AJ5" s="57"/>
    </row>
    <row r="6" spans="1:38" s="56" customFormat="1" ht="13.5" thickBot="1" x14ac:dyDescent="0.25">
      <c r="D6" s="58"/>
      <c r="E6" s="41"/>
      <c r="F6" s="114"/>
      <c r="I6" s="489" t="s">
        <v>320</v>
      </c>
      <c r="J6" s="490"/>
      <c r="K6" s="490"/>
      <c r="L6" s="490"/>
      <c r="M6" s="490"/>
      <c r="N6" s="490"/>
      <c r="O6" s="491"/>
      <c r="R6" s="61"/>
      <c r="S6" s="62"/>
      <c r="T6" s="480" t="s">
        <v>156</v>
      </c>
      <c r="U6" s="480"/>
      <c r="V6" s="480"/>
      <c r="W6" s="480"/>
      <c r="X6" s="481"/>
      <c r="AF6" s="57"/>
      <c r="AG6" s="57"/>
      <c r="AH6" s="57"/>
      <c r="AI6" s="57"/>
      <c r="AJ6" s="57"/>
    </row>
    <row r="7" spans="1:38" x14ac:dyDescent="0.25">
      <c r="A7" s="115"/>
      <c r="B7" s="115"/>
      <c r="C7" s="65"/>
      <c r="D7" s="115"/>
      <c r="E7" s="483" t="s">
        <v>321</v>
      </c>
      <c r="F7" s="483"/>
      <c r="G7" s="483"/>
      <c r="H7" s="65"/>
      <c r="I7" s="66"/>
      <c r="J7" s="67"/>
      <c r="K7" s="480" t="s">
        <v>156</v>
      </c>
      <c r="L7" s="480"/>
      <c r="M7" s="480"/>
      <c r="N7" s="480"/>
      <c r="O7" s="481"/>
      <c r="P7" s="65"/>
      <c r="R7" s="69"/>
      <c r="T7" s="70">
        <v>0.2</v>
      </c>
      <c r="U7" s="70">
        <v>0.4</v>
      </c>
      <c r="V7" s="70">
        <v>0.6</v>
      </c>
      <c r="W7" s="70">
        <v>0.8</v>
      </c>
      <c r="X7" s="71">
        <v>1</v>
      </c>
      <c r="Y7" s="72"/>
      <c r="Z7" s="72"/>
      <c r="AA7" s="72"/>
      <c r="AB7" s="72"/>
      <c r="AC7" s="72"/>
      <c r="AD7" s="72"/>
      <c r="AE7" s="72"/>
    </row>
    <row r="8" spans="1:38" ht="39.950000000000003" customHeight="1" x14ac:dyDescent="0.2">
      <c r="A8" s="76" t="s">
        <v>253</v>
      </c>
      <c r="B8" s="76" t="s">
        <v>295</v>
      </c>
      <c r="C8" s="76" t="s">
        <v>322</v>
      </c>
      <c r="D8" s="76" t="s">
        <v>322</v>
      </c>
      <c r="E8" s="76" t="s">
        <v>137</v>
      </c>
      <c r="F8" s="76" t="s">
        <v>156</v>
      </c>
      <c r="G8" s="76" t="s">
        <v>323</v>
      </c>
      <c r="H8" s="65"/>
      <c r="I8" s="69"/>
      <c r="J8" s="78"/>
      <c r="K8" s="79" t="s">
        <v>270</v>
      </c>
      <c r="L8" s="79" t="s">
        <v>274</v>
      </c>
      <c r="M8" s="79" t="s">
        <v>278</v>
      </c>
      <c r="N8" s="79" t="s">
        <v>283</v>
      </c>
      <c r="O8" s="80" t="s">
        <v>288</v>
      </c>
      <c r="P8" s="65"/>
      <c r="R8" s="69"/>
      <c r="S8" s="81"/>
      <c r="T8" s="82" t="s">
        <v>270</v>
      </c>
      <c r="U8" s="82" t="s">
        <v>274</v>
      </c>
      <c r="V8" s="82" t="s">
        <v>278</v>
      </c>
      <c r="W8" s="82" t="s">
        <v>283</v>
      </c>
      <c r="X8" s="83" t="s">
        <v>288</v>
      </c>
      <c r="AA8" s="72"/>
      <c r="AB8" s="72"/>
      <c r="AC8" s="84"/>
      <c r="AD8" s="84"/>
      <c r="AE8" s="84"/>
      <c r="AF8" s="84"/>
      <c r="AG8" s="84"/>
      <c r="AH8" s="84"/>
      <c r="AI8" s="84"/>
      <c r="AJ8" s="84"/>
      <c r="AK8" s="84"/>
      <c r="AL8" s="84"/>
    </row>
    <row r="9" spans="1:38" ht="93" customHeight="1" x14ac:dyDescent="0.2">
      <c r="A9" s="85" t="str">
        <f>'2 CONTEXTO E IDENTIFICACIÓN'!A11</f>
        <v>R112</v>
      </c>
      <c r="B9" s="86" t="str">
        <f>+'2 CONTEXTO E IDENTIFICACIÓN'!J11</f>
        <v>Posibilidad de afectación reputacional por pérdida de la memoria documental a causa de inadecuado manejo de archivos de gestión</v>
      </c>
      <c r="C9" s="116">
        <f>+'5 VALORACIÓN DEL CONTROL'!T13</f>
        <v>4.6655999999999996E-2</v>
      </c>
      <c r="D9" s="87">
        <f>+'5 VALORACIÓN DEL CONTROL'!U13</f>
        <v>1</v>
      </c>
      <c r="E9" s="117" t="str">
        <f t="shared" ref="E9:E27" si="0">+IF(C9=0,"",IF(C9&lt;=$R$13,$S$13,IF(C9&lt;=$R$12,$S$12,IF(C9&lt;=$R$11,$S$11,IF(C9&lt;=$R$10,$S$10,IF(C9&lt;=$R$9,$S$9,""))))))</f>
        <v>Muy Baja</v>
      </c>
      <c r="F9" s="117" t="str">
        <f t="shared" ref="F9:F27" si="1">+IF(D9=0,"",IF(D9&lt;=$T$7,$T$8,IF(D9&lt;=$U$7,$U$8,IF(D9&lt;=$V$7,$V$8,IF(D9&lt;=$W$7,$W$8,IF(D9&lt;=$X$7,$X$8,""))))))</f>
        <v>Catastrófico</v>
      </c>
      <c r="G9" s="86" t="str">
        <f>+IF(E9=$S$9,IF(F9=$T$8,$T$9,IF(F9=$U$8,$U$9,IF(F9=$V$8,$V$9,IF(F9=$W$8,$W$9,IF(F9=$X$8,$X$9))))),IF(E9=$S$10,IF(F9=$T$8,$T$10,IF(F9=$U$8,$U$10,IF(F9=$V$8,$V$10,IF(F9=$W$8,$W$10,IF(F9=$X$8,$X$10))))),IF(E9=$S$11,IF(F9=$T$8,$T$11,IF(F9=$U$8,$U$11,IF(F9=$V$8,$V$11,IF(F9=$W$8,$W$11,IF(F9=$X$8,$X$11))))),IF(E9=$S$12,IF(F9=$T$8,$T$12,IF(F9=$U$8,$U$12,IF(F9=$V$8,$V$12,IF(F9=$W$8,$W$12,IF(F9=$X$8,$X$12))))),IF(E9=$S$13,IF(F9=$T$8,$T$13,IF(F9=$U$8,$U$13,IF(F9=$V$8,$V$13,IF(F9=$W$8,$W$13,IF(F9=$X$8,$X$13))))),"")))))</f>
        <v>Extremo</v>
      </c>
      <c r="H9" s="88"/>
      <c r="I9" s="486" t="s">
        <v>137</v>
      </c>
      <c r="J9" s="79" t="s">
        <v>286</v>
      </c>
      <c r="K9" s="89" t="str">
        <f>+IF(AND(E9=$S$9,F9=$T$8),A9,"")&amp;" "&amp;IF(AND(E10=$S$9,F10=$T$8),A10,"")&amp;" "&amp;IF(AND(E11=$S$9,F11=$T$8),A11,"")&amp;" "&amp;IF(AND(E12=$S$9,F12=$T$8),A12,"")&amp;" "&amp;IF(AND(E13=$S$9,F13=$T$8),A13,"")&amp;" "&amp;IF(AND(E14=$S$9,F14=$T$8),A14,"")&amp;" "&amp;IF(AND(E15=$S$9,F15=$T$8),A15,"")&amp;" "&amp;IF(AND(E16=$S$9,F16=$T$8),A16,"")&amp;" "&amp;IF(AND(E17=$S$9,F17=$T$8),A17,"")&amp;" "&amp;IF(AND(E18=$S$9,F18=$T$8),A18,"")&amp;" "&amp;IF(AND(E19=$S$9,F19=$T$8),A19,"")&amp;" "&amp;IF(AND(E20=$S$9,F20=$T$8),A20,"")&amp;" "&amp;IF(AND(E21=$S$9,F21=$T$8),A21,"")&amp;" "&amp;IF(AND(E22=$S$9,F22=$T$8),A22,"")&amp;" "&amp;IF(AND(E23=$S$9,F23=$T$8),A23,"")&amp;" "&amp;IF(AND(E24=$S$9,F24=$T$8),A24,"")&amp;" "&amp;IF(AND(E25=$S$9,F25=$T$8),A25,"")&amp;" "&amp;IF(AND(E26=$S$9,F26=$T$8),A26,"")&amp;" "&amp;IF(AND(E27=$S$9,F27=$T$8),A27,"")</f>
        <v xml:space="preserve">                  </v>
      </c>
      <c r="L9" s="89" t="str">
        <f>+IF(AND(E9=$S$9,F9=$U$8),A9,"")&amp;" "&amp;IF(AND(E10=$S$9,F10=$U$8),A10,"")&amp;" "&amp;IF(AND(E11=$S$9,F11=$U$8),A11,"")&amp;" "&amp;IF(AND(E12=$S$9,F12=$U$8),A12,"")&amp;" "&amp;IF(AND(E13=$S$9,F13=$U$8),A13,"")&amp;" "&amp;IF(AND(E14=$S$9,F14=$U$8),A14,"")&amp;" "&amp;IF(AND(E15=$S$9,F15=$U$8),A15,"")&amp;" "&amp;IF(AND(E16=$S$9,F16=$U$8),A16,"")&amp;" "&amp;IF(AND(E17=$S$9,F17=$U$8),A17,"")&amp;" "&amp;IF(AND(E18=$S$9,F18=$U$8),A18,"")&amp;" "&amp;IF(AND(E19=$S$9,F19=$U$8),A19,"")&amp;" "&amp;IF(AND(E20=$S$9,F20=$U$8),A20,"")&amp;" "&amp;IF(AND(E21=$S$9,F21=$U$8),A21,"")&amp;" "&amp;IF(AND(E22=$S$9,F22=$U$8),A22,"")&amp;" "&amp;IF(AND(E23=$S$9,F23=$U$8),A23,"")&amp;" "&amp;IF(AND(E24=$S$9,F24=$U$8),A24,"")&amp;" "&amp;IF(AND(E25=$S$9,F25=$U$8),A25,"")&amp;" "&amp;IF(AND(E26=$S$9,F26=$U$8),A26,"")&amp;" "&amp;IF(AND(E27=$S$9,F27=$U$8),A27,"")</f>
        <v xml:space="preserve">                  </v>
      </c>
      <c r="M9" s="89" t="str">
        <f>+IF(AND(E9=$S$9,F9=$V$8),A9,"")&amp;" "&amp;IF(AND(E10=$S$9,F10=$V$8),A10,"")&amp;" "&amp;IF(AND(E11=$S$9,F11=$V$8),A11,"")&amp;" "&amp;IF(AND(E12=$S$9,F12=$V$8),A12,"")&amp;" "&amp;IF(AND(E13=$S$9,F13=$V$8),A13,"")&amp;" "&amp;IF(AND(E14=$S$9,F14=$V$8),A14,"")&amp;" "&amp;IF(AND(E15=$S$9,F15=$V$8),A15,"")&amp;" "&amp;IF(AND(E16=$S$9,F16=$V$8),A16,"")&amp;" "&amp;IF(AND(E17=$S$9,F17=$V$8),A17,"")&amp;" "&amp;IF(AND(E18=$S$9,F18=$V$8),A18,"")&amp;" "&amp;IF(AND(E19=$S$9,F19=$V$8),A19,"")&amp;" "&amp;IF(AND(E20=$S$9,F20=$V$8),A20,"")&amp;" "&amp;IF(AND(E21=$S$9,F21=$V$8),A21,"")&amp;" "&amp;IF(AND(E22=$S$9,F22=$V$8),A22,"")&amp;" "&amp;IF(AND(E23=$S$9,F23=$V$8),A23,"")&amp;" "&amp;IF(AND(E24=$S$9,F24=$V$8),A24,"")&amp;" "&amp;IF(AND(E25=$S$9,F25=$V$8),A25,"")&amp;" "&amp;IF(AND(E26=$S$9,F26=$V$8),A26,"")&amp;" "&amp;IF(AND(E27=$S$9,F27=$V$8),A27,"")</f>
        <v xml:space="preserve">                  </v>
      </c>
      <c r="N9" s="89" t="str">
        <f>+IF(AND(E9=$S$9,F9=$W$8),A9,"")&amp;" "&amp;IF(AND(E10=$S$9,F10=$W$8),A10,"")&amp;" "&amp;IF(AND(E11=$S$9,F11=$W$8),A11,"")&amp;" "&amp;IF(AND(E12=$S$9,F12=$W$8),A12,"")&amp;" "&amp;IF(AND(E13=$S$9,F13=$W$8),A13,"")&amp;" "&amp;IF(AND(E14=$S$9,F14=$W$8),A14,"")&amp;" "&amp;IF(AND(E15=$S$9,F15=$W$8),A15,"")&amp;" "&amp;IF(AND(E16=$S$9,F16=$W$8),A16,"")&amp;" "&amp;IF(AND(E17=$S$9,F17=$W$8),A17,"")&amp;" "&amp;IF(AND(E18=$S$9,F18=$W$8),A18,"")&amp;" "&amp;IF(AND(E19=$S$9,F19=$W$8),A19,"")&amp;" "&amp;IF(AND(E20=$S$9,F20=$W$8),A20,"")&amp;" "&amp;IF(AND(E21=$S$9,F21=$W$8),A21,"")&amp;" "&amp;IF(AND(E22=$S$9,F22=$W$8),A22,"")&amp;" "&amp;IF(AND(E23=$S$9,F23=$W$8),A23,"")&amp;" "&amp;IF(AND(E24=$S$9,F24=$W$8),A24,"")&amp;" "&amp;IF(AND(E25=$S$9,F25=$W$8),A25,"")&amp;" "&amp;IF(AND(E26=$S$9,F26=$W$8),A26,"")&amp;" "&amp;IF(AND(E27=$S$9,F27=$W$8),A27,"")</f>
        <v xml:space="preserve">                  </v>
      </c>
      <c r="O9" s="90" t="str">
        <f>+IF(AND(E9=$S$9,F9=$X$8),A9,"")&amp;" "&amp;IF(AND(E10=$S$9,F10=$X$8),A10,"")&amp;" "&amp;IF(AND(E11=$S$9,F11=$X$8),A11,"")&amp;" "&amp;IF(AND(E12=$S$9,F12=$X$8),A12,"")&amp;" "&amp;IF(AND(E13=$S$9,F13=$X$8),A13,"")&amp;" "&amp;IF(AND(E14=$S$9,F14=$X$8),A14,"")&amp;" "&amp;IF(AND(E15=$S$9,F15=$X$8),A15,"")&amp;" "&amp;IF(AND(E16=$S$9,F16=$X$8),A16,"")&amp;" "&amp;IF(AND(E17=$S$9,F17=$X$8),A17,"")&amp;" "&amp;IF(AND(E18=$S$9,F18=$X$8),A18,"")&amp;" "&amp;IF(AND(E19=$S$9,F19=$X$8),A19,"")&amp;" "&amp;IF(AND(E20=$S$9,F20=$X$8),A20,"")&amp;" "&amp;IF(AND(E21=$S$9,F21=$X$8),A21,"")&amp;" "&amp;IF(AND(E22=$S$9,F22=$X$8),A22,"")&amp;" "&amp;IF(AND(E23=$S$9,F23=$X$8),A23,"")&amp;" "&amp;IF(AND(E24=$S$9,F24=$X$8),A24,"")&amp;" "&amp;IF(AND(E25=$S$9,F25=$X$8),A25,"")&amp;" "&amp;IF(AND(E26=$S$9,F26=$X$8),A26,"")&amp;" "&amp;IF(AND(E27=$S$9,F27=$X$8),A27,"")</f>
        <v xml:space="preserve">                  </v>
      </c>
      <c r="P9" s="88"/>
      <c r="Q9" s="547" t="s">
        <v>137</v>
      </c>
      <c r="R9" s="91">
        <v>1</v>
      </c>
      <c r="S9" s="82" t="s">
        <v>286</v>
      </c>
      <c r="T9" s="89" t="s">
        <v>296</v>
      </c>
      <c r="U9" s="89" t="s">
        <v>296</v>
      </c>
      <c r="V9" s="89" t="s">
        <v>296</v>
      </c>
      <c r="W9" s="89" t="s">
        <v>296</v>
      </c>
      <c r="X9" s="90" t="s">
        <v>297</v>
      </c>
      <c r="AA9" s="72"/>
      <c r="AB9" s="72"/>
      <c r="AC9" s="84"/>
      <c r="AD9" s="84"/>
      <c r="AE9" s="84"/>
      <c r="AF9" s="92"/>
      <c r="AG9" s="92"/>
      <c r="AH9" s="92"/>
      <c r="AI9" s="92"/>
      <c r="AJ9" s="92"/>
      <c r="AK9" s="84"/>
      <c r="AL9" s="84"/>
    </row>
    <row r="10" spans="1:38" ht="93" customHeight="1" x14ac:dyDescent="0.2">
      <c r="A10" s="85" t="str">
        <f>'2 CONTEXTO E IDENTIFICACIÓN'!A12</f>
        <v>R113</v>
      </c>
      <c r="B10" s="86" t="str">
        <f>+'2 CONTEXTO E IDENTIFICACIÓN'!J12</f>
        <v xml:space="preserve">Posibilidad de afectación económica y reputacional por deterioro y pérdida de la información a causa de insuficiente infraestructura física y tecnológica para una adecuada gestión documental </v>
      </c>
      <c r="C10" s="116">
        <f>+'5 VALORACIÓN DEL CONTROL'!T19</f>
        <v>0.12959999999999999</v>
      </c>
      <c r="D10" s="87">
        <f>+'5 VALORACIÓN DEL CONTROL'!U19</f>
        <v>0.4</v>
      </c>
      <c r="E10" s="117" t="str">
        <f t="shared" si="0"/>
        <v>Muy Baja</v>
      </c>
      <c r="F10" s="117" t="str">
        <f t="shared" si="1"/>
        <v>Menor</v>
      </c>
      <c r="G10" s="86" t="str">
        <f>+IF(E10=$S$9,IF(F10=$T$8,$T$9,IF(F10=$U$8,$U$9,IF(F10=$V$8,$V$9,IF(F10=$W$8,$W$9,IF(F10=$X$8,$X$9))))),IF(E10=$S$10,IF(F10=$T$8,$T$10,IF(F10=$U$8,$U$10,IF(F10=$V$8,$V$10,IF(F10=$W$8,$W$10,IF(F10=$X$8,$X$10))))),IF(E10=$S$11,IF(F10=$T$8,$T$11,IF(F10=$U$8,$U$11,IF(F10=$V$8,$V$11,IF(F10=$W$8,$W$11,IF(F10=$X$8,$X$11))))),IF(E10=$S$12,IF(F10=$T$8,$T$12,IF(F10=$U$8,$U$12,IF(F10=$V$8,$V$12,IF(F10=$W$8,$W$12,IF(F10=$X$8,$X$12))))),IF(E10=$S$13,IF(F10=$T$8,$T$13,IF(F10=$U$8,$U$13,IF(F10=$V$8,$V$13,IF(F10=$W$8,$W$13,IF(F10=$X$8,$X$13))))),"")))))</f>
        <v>Bajo</v>
      </c>
      <c r="H10" s="88"/>
      <c r="I10" s="486"/>
      <c r="J10" s="79" t="s">
        <v>281</v>
      </c>
      <c r="K10" s="93" t="str">
        <f>+IF(AND(E9=$S$10,F9=$T$8),A9,"")&amp;" "&amp;IF(AND(E10=$S$10,F10=$T$8),A10,"")&amp;" "&amp;IF(AND(E11=$S$10,F11=$T$8),A11,"")&amp;" "&amp;IF(AND(E12=$S$10,F12=$T$8),A12,"")&amp;" "&amp;IF(AND(E13=$S$10,F13=$T$8),A13,"")&amp;" "&amp;IF(AND(E14=$S$10,F14=$T$8),A14,"")&amp;" "&amp;IF(AND(E15=$S$10,F15=$T$8),A15,"")&amp;" "&amp;IF(AND(E16=$S$10,F16=$T$8),A16,"")&amp;" "&amp;IF(AND(E17=$S$10,F17=$T$8),A17,"")&amp;" "&amp;IF(AND(E18=$S$10,F18=$T$8),A18,"")&amp;" "&amp;IF(AND(E19=$S$10,F19=$T$8),A19,"")&amp;" "&amp;IF(AND(E20=$S$10,F20=$T$8),A20,"")&amp;" "&amp;IF(AND(E21=$S$10,F21=$T$8),A21,"")&amp;" "&amp;IF(AND(E22=$S$10,F22=$T$8),A22,"")&amp;" "&amp;IF(AND(E23=$S$10,F23=$T$8),A23,"")&amp;" "&amp;IF(AND(E24=$S$10,F24=$T$8),A24,"")&amp;" "&amp;IF(AND(E25=$S$10,F25=$T$8),A25,"")&amp;" "&amp;IF(AND(E26=$S$10,F26=$T$8),A26,"")&amp;" "&amp;IF(AND(E27=$S$10,F27=$T$8),A27,"")</f>
        <v xml:space="preserve">                  </v>
      </c>
      <c r="L10" s="93" t="str">
        <f>+IF(AND(E9=$S$10,F9=$U$8),A9,"")&amp;" "&amp;IF(AND(E10=$S$10,F10=$U$8),A10,"")&amp;" "&amp;IF(AND(E11=$S$10,F11=$U$8),A11,"")&amp;" "&amp;IF(AND(E12=$S$10,F12=$U$8),A12,"")&amp;" "&amp;IF(AND(E13=$S$10,F13=$U$8),A13,"")&amp;" "&amp;IF(AND(E14=$S$10,F14=$U$8),A14,"")&amp;" "&amp;IF(AND(E15=$S$10,F15=$U$8),A15,"")&amp;" "&amp;IF(AND(E16=$S$10,F16=$U$8),A16,"")&amp;" "&amp;IF(AND(E17=$S$10,F17=$U$8),A17,"")&amp;" "&amp;IF(AND(E18=$S$10,F18=$U$8),A18,"")&amp;" "&amp;IF(AND(E19=$S$10,F19=$U$8),A19,"")&amp;" "&amp;IF(AND(E20=$S$10,F20=$U$8),A20,"")&amp;" "&amp;IF(AND(E21=$S$10,F21=$U$8),A21,"")&amp;" "&amp;IF(AND(E22=$S$10,F22=$U$8),A22,"")&amp;" "&amp;IF(AND(E23=$S$10,F23=$U$8),A23,"")&amp;" "&amp;IF(AND(E24=$S$10,F24=$U$8),A24,"")&amp;" "&amp;IF(AND(E25=$S$10,F25=$U$8),A25,"")&amp;" "&amp;IF(AND(E26=$S$10,F26=$U$8),A26,"")&amp;" "&amp;IF(AND(E27=$S$10,F27=$U$8),A27,"")</f>
        <v xml:space="preserve">                  </v>
      </c>
      <c r="M10" s="89" t="str">
        <f>+IF(AND(E9=$S$10,F9=$V$8),A9,"")&amp;" "&amp;IF(AND(E10=$S$10,F10=$V$8),A10,"")&amp;" "&amp;IF(AND(E11=$S$10,F11=$V$8),A11,"")&amp;" "&amp;IF(AND(E12=$S$10,F12=$V$8),A12,"")&amp;" "&amp;IF(AND(E13=$S$10,F13=$V$8),A13,"")&amp;" "&amp;IF(AND(E14=$S$10,F14=$V$8),A14,"")&amp;" "&amp;IF(AND(E15=$S$10,F15=$V$8),A15,"")&amp;" "&amp;IF(AND(E16=$S$10,F16=$V$8),A16,"")&amp;" "&amp;IF(AND(E17=$S$10,F17=$V$8),A17,"")&amp;" "&amp;IF(AND(E18=$S$10,F18=$V$8),A18,"")&amp;" "&amp;IF(AND(E19=$S$10,F19=$V$8),A19,"")&amp;" "&amp;IF(AND(E20=$S$10,F20=$V$8),A20,"")&amp;" "&amp;IF(AND(E21=$S$10,F21=$V$8),A21,"")&amp;" "&amp;IF(AND(E22=$S$10,F22=$V$8),A22,"")&amp;" "&amp;IF(AND(E23=$S$10,F23=$V$8),A23,"")&amp;" "&amp;IF(AND(E24=$S$10,F24=$V$8),A24,"")&amp;" "&amp;IF(AND(E25=$S$10,F25=$V$8),A25,"")&amp;" "&amp;IF(AND(E26=$S$10,F26=$V$8),A26,"")&amp;" "&amp;IF(AND(E27=$S$10,F27=$V$8),A27,"")</f>
        <v xml:space="preserve">                  </v>
      </c>
      <c r="N10" s="89" t="str">
        <f>+IF(AND(E9=$S$10,F9=$W$8),A9,"")&amp;" "&amp;IF(AND(E10=$S$10,F10=$W$8),A10,"")&amp;" "&amp;IF(AND(E11=$S$10,F11=$W$8),A11,"")&amp;" "&amp;IF(AND(E12=$S$10,F12=$W$8),A12,"")&amp;" "&amp;IF(AND(E13=$S$10,F13=$W$8),A13,"")&amp;" "&amp;IF(AND(E14=$S$10,F14=$W$8),A14,"")&amp;" "&amp;IF(AND(E15=$S$10,F15=$W$8),A15,"")&amp;" "&amp;IF(AND(E16=$S$10,F16=$W$8),A16,"")&amp;" "&amp;IF(AND(E17=$S$10,F17=$W$8),A17,"")&amp;" "&amp;IF(AND(E18=$S$10,F18=$W$8),A18,"")&amp;" "&amp;IF(AND(E19=$S$10,F19=$W$8),A19,"")&amp;" "&amp;IF(AND(E20=$S$10,F20=$W$8),A20,"")&amp;" "&amp;IF(AND(E21=$S$10,F21=$W$8),A21,"")&amp;" "&amp;IF(AND(E22=$S$10,F22=$W$8),A22,"")&amp;" "&amp;IF(AND(E23=$S$10,F23=$W$8),A23,"")&amp;" "&amp;IF(AND(E24=$S$10,F24=$W$8),A24,"")&amp;" "&amp;IF(AND(E25=$S$10,F25=$W$8),A25,"")&amp;" "&amp;IF(AND(E26=$S$10,F26=$W$8),A26,"")&amp;" "&amp;IF(AND(E27=$S$10,F27=$W$8),A27,"")</f>
        <v xml:space="preserve">                  </v>
      </c>
      <c r="O10" s="90" t="str">
        <f>+IF(AND(E9=$S$10,F9=$X$8),A9,"")&amp;" "&amp;IF(AND(E10=$S$10,F10=$X$8),A10,"")&amp;" "&amp;IF(AND(E11=$S$10,F11=$X$8),A11,"")&amp;" "&amp;IF(AND(E12=$S$10,F12=$X$8),A12,"")&amp;" "&amp;IF(AND(E13=$S$10,F13=$X$8),A13,"")&amp;" "&amp;IF(AND(E14=$S$10,F14=$X$8),A14,"")&amp;" "&amp;IF(AND(E15=$S$10,F15=$X$8),A15,"")&amp;" "&amp;IF(AND(E16=$S$10,F16=$X$8),A16,"")&amp;" "&amp;IF(AND(E17=$S$10,F17=$X$8),A17,"")&amp;" "&amp;IF(AND(E18=$S$10,F18=$X$8),A18,"")&amp;" "&amp;IF(AND(E19=$S$10,F19=$X$8),A19,"")&amp;" "&amp;IF(AND(E20=$S$10,F20=$X$8),A20,"")&amp;" "&amp;IF(AND(E21=$S$10,F21=$X$8),A21,"")&amp;" "&amp;IF(AND(E22=$S$10,F22=$X$8),A22,"")&amp;" "&amp;IF(AND(E23=$S$10,F23=$X$8),A23,"")&amp;" "&amp;IF(AND(E24=$S$10,F24=$X$8),A24,"")&amp;" "&amp;IF(AND(E25=$S$10,F25=$X$8),A25,"")&amp;" "&amp;IF(AND(E26=$S$10,F26=$X$8),A26,"")&amp;" "&amp;IF(AND(E27=$S$10,F27=$X$8),A27,"")</f>
        <v xml:space="preserve">                  </v>
      </c>
      <c r="P10" s="88"/>
      <c r="Q10" s="547"/>
      <c r="R10" s="91">
        <v>0.8</v>
      </c>
      <c r="S10" s="82" t="s">
        <v>281</v>
      </c>
      <c r="T10" s="93" t="s">
        <v>278</v>
      </c>
      <c r="U10" s="93" t="s">
        <v>278</v>
      </c>
      <c r="V10" s="89" t="s">
        <v>296</v>
      </c>
      <c r="W10" s="89" t="s">
        <v>296</v>
      </c>
      <c r="X10" s="90" t="s">
        <v>297</v>
      </c>
      <c r="AA10" s="72"/>
      <c r="AB10" s="72"/>
      <c r="AC10" s="84"/>
      <c r="AD10" s="94"/>
      <c r="AE10" s="95"/>
      <c r="AF10" s="92"/>
      <c r="AG10" s="92"/>
      <c r="AH10" s="92"/>
      <c r="AI10" s="92"/>
      <c r="AJ10" s="92"/>
      <c r="AK10" s="84"/>
      <c r="AL10" s="84"/>
    </row>
    <row r="11" spans="1:38" ht="93" customHeight="1" x14ac:dyDescent="0.2">
      <c r="A11" s="85" t="str">
        <f>'2 CONTEXTO E IDENTIFICACIÓN'!A13</f>
        <v>R114</v>
      </c>
      <c r="B11" s="86" t="str">
        <f>+'2 CONTEXTO E IDENTIFICACIÓN'!J13</f>
        <v>Posibilidad de afectación económica y reputacional por reprocesos, demandas, procesos penales, fiscales, judiciales o disciplinarios y posibles incumplimiento contractuales a causa de pérdidad de la Información</v>
      </c>
      <c r="C11" s="116">
        <f>+'5 VALORACIÓN DEL CONTROL'!T25</f>
        <v>7.7759999999999996E-2</v>
      </c>
      <c r="D11" s="87">
        <f>+'5 VALORACIÓN DEL CONTROL'!U25</f>
        <v>0.4</v>
      </c>
      <c r="E11" s="117" t="str">
        <f t="shared" si="0"/>
        <v>Muy Baja</v>
      </c>
      <c r="F11" s="117" t="str">
        <f t="shared" si="1"/>
        <v>Menor</v>
      </c>
      <c r="G11" s="86" t="str">
        <f t="shared" ref="G11:G27" si="2">+IF(E11=$S$9,IF(F11=$T$8,$T$9,IF(F11=$U$8,$U$9,IF(F11=$V$8,$V$9,IF(F11=$W$8,$W$9,IF(F11=$X$8,$X$9))))),IF(E11=$S$10,IF(F11=$T$8,$T$10,IF(F11=$U$8,$U$10,IF(F11=$V$8,$V$10,IF(F11=$W$8,$W$10,IF(F11=$X$8,$X$10))))),IF(E11=$S$11,IF(F11=$T$8,$T$11,IF(F11=$U$8,$U$11,IF(F11=$V$8,$V$11,IF(F11=$W$8,$W$11,IF(F11=$X$8,$X$11))))),IF(E11=$S$12,IF(F11=$T$8,$T$12,IF(F11=$U$8,$U$12,IF(F11=$V$8,$V$12,IF(F11=$W$8,$W$12,IF(F11=$X$8,$X$12))))),IF(E11=$S$13,IF(F11=$T$8,$T$13,IF(F11=$U$8,$U$13,IF(F11=$V$8,$V$13,IF(F11=$W$8,$W$13,IF(F11=$X$8,$X$13))))),"")))))</f>
        <v>Bajo</v>
      </c>
      <c r="H11" s="88"/>
      <c r="I11" s="486"/>
      <c r="J11" s="79" t="s">
        <v>276</v>
      </c>
      <c r="K11" s="93" t="str">
        <f>+IF(AND(E9=$S$11,F9=$T$8),A9,"")&amp;" "&amp;IF(AND(E10=$S$11,F10=$T$8),A10,"")&amp;" "&amp;IF(AND(E11=$S$11,F11=$T$8),A11,"")&amp;" "&amp;IF(AND(E12=$S$11,F12=$T$8),A12,"")&amp;" "&amp;IF(AND(E13=$S$11,F13=$T$8),A13,"")&amp;" "&amp;IF(AND(E14=$S$11,F14=$T$8),A14,"")&amp;" "&amp;IF(AND(E15=$S$11,F15=$T$8),A15,"")&amp;" "&amp;IF(AND(E16=$S$11,F16=$T$8),A16,"")&amp;" "&amp;IF(AND(E17=$S$11,F17=$T$8),A17,"")&amp;" "&amp;IF(AND(E18=$S$11,F18=$T$8),A18,"")&amp;" "&amp;IF(AND(E19=$S$11,F19=$T$8),A19,"")&amp;" "&amp;IF(AND(E20=$S$11,F20=$T$8),A20,"")&amp;" "&amp;IF(AND(E21=$S$11,F21=$T$8),A21,"")&amp;" "&amp;IF(AND(E22=$S$11,F22=$T$8),A22,"")&amp;" "&amp;IF(AND(E23=$S$11,F23=$T$8),A23,"")&amp;" "&amp;IF(AND(E24=$S$11,F24=$T$8),A24,"")&amp;" "&amp;IF(AND(E25=$S$11,F25=$T$8),A25,"")&amp;" "&amp;IF(AND(E26=$S$11,F26=$T$8),A26,"")&amp;" "&amp;IF(AND(E27=$S$11,F27=$T$8),A27,"")</f>
        <v xml:space="preserve">                  </v>
      </c>
      <c r="L11" s="93" t="str">
        <f>+IF(AND(E9=$S$11,F9=$U$8),A9,"")&amp;" "&amp;IF(AND(E10=$S$11,F10=$U$8),A10,"")&amp;" "&amp;IF(AND(E11=$S$11,F11=$U$8),A11,"")&amp;" "&amp;IF(AND(E12=$S$11,F12=$U$8),A12,"")&amp;" "&amp;IF(AND(E13=$S$11,F13=$U$8),A13,"")&amp;" "&amp;IF(AND(E14=$S$11,F14=$U$8),A14,"")&amp;" "&amp;IF(AND(E15=$S$11,F15=$U$8),A15,"")&amp;" "&amp;IF(AND(E16=$S$11,F16=$U$8),A16,"")&amp;" "&amp;IF(AND(E17=$S$11,F17=$U$8),A17,"")&amp;" "&amp;IF(AND(E18=$S$11,F18=$U$8),A18,"")&amp;" "&amp;IF(AND(E19=$S$11,F19=$U$8),A19,"")&amp;" "&amp;IF(AND(E20=$S$11,F20=$U$8),A20,"")&amp;" "&amp;IF(AND(E21=$S$11,F21=$U$8),A21,"")&amp;" "&amp;IF(AND(E22=$S$11,F22=$U$8),A22,"")&amp;" "&amp;IF(AND(E23=$S$11,F23=$U$8),A23,"")&amp;" "&amp;IF(AND(E24=$S$11,F24=$U$8),A24,"")&amp;" "&amp;IF(AND(E25=$S$11,F25=$U$8),A25,"")&amp;" "&amp;IF(AND(E26=$S$11,F26=$U$8),A26,"")&amp;" "&amp;IF(AND(E27=$S$11,F27=$U$8),A27,"")</f>
        <v xml:space="preserve">                  </v>
      </c>
      <c r="M11" s="93" t="str">
        <f>+IF(AND(E9=$S$11,F9=$V$8),A9,"")&amp;" "&amp;IF(AND(E10=$S$11,F10=$V$8),A10,"")&amp;" "&amp;IF(AND(E11=$S$11,F11=$V$8),A11,"")&amp;" "&amp;IF(AND(E12=$S$11,F12=$V$8),A12,"")&amp;" "&amp;IF(AND(E13=$S$11,F13=$V$8),A13,"")&amp;" "&amp;IF(AND(E14=$S$11,F14=$V$8),A14,"")&amp;" "&amp;IF(AND(E15=$S$11,F15=$V$8),A15,"")&amp;" "&amp;IF(AND(E16=$S$11,F16=$V$8),A16,"")&amp;" "&amp;IF(AND(E17=$S$11,F17=$V$8),A17,"")&amp;" "&amp;IF(AND(E18=$S$11,F18=$V$8),A18,"")&amp;" "&amp;IF(AND(E19=$S$11,F19=$V$8),A19,"")&amp;" "&amp;IF(AND(E20=$S$11,F20=$V$8),A20,"")&amp;" "&amp;IF(AND(E21=$S$11,F21=$V$8),A21,"")&amp;" "&amp;IF(AND(E22=$S$11,F22=$V$8),A22,"")&amp;" "&amp;IF(AND(E23=$S$11,F23=$V$8),A23,"")&amp;" "&amp;IF(AND(E24=$S$11,F24=$V$8),A24,"")&amp;" "&amp;IF(AND(E25=$S$11,F25=$V$8),A25,"")&amp;" "&amp;IF(AND(E26=$S$11,F26=$V$8),A26,"")&amp;" "&amp;IF(AND(E27=$S$11,F27=$V$8),A27,"")</f>
        <v xml:space="preserve">                  </v>
      </c>
      <c r="N11" s="89" t="str">
        <f>+IF(AND(E9=$S$11,F9=$W$8),A9,"")&amp;" "&amp;IF(AND(E10=$S$11,F10=$W$8),A10,"")&amp;" "&amp;IF(AND(E11=$S$11,F11=$W$8),A11,"")&amp;" "&amp;IF(AND(E12=$S$11,F12=$W$8),A12,"")&amp;" "&amp;IF(AND(E13=$S$11,F13=$W$8),A13,"")&amp;" "&amp;IF(AND(E14=$S$11,F14=$W$8),A14,"")&amp;" "&amp;IF(AND(E15=$S$11,F15=$W$8),A15,"")&amp;" "&amp;IF(AND(E16=$S$11,F16=$W$8),A16,"")&amp;" "&amp;IF(AND(E17=$S$11,F17=$W$8),A17,"")&amp;" "&amp;IF(AND(E18=$S$11,F18=$W$8),A18,"")&amp;" "&amp;IF(AND(E19=$S$11,F19=$W$8),A19,"")&amp;" "&amp;IF(AND(E20=$S$11,F20=$W$8),A20,"")&amp;" "&amp;IF(AND(E21=$S$11,F21=$W$8),A21,"")&amp;" "&amp;IF(AND(E22=$S$11,F22=$W$8),A22,"")&amp;" "&amp;IF(AND(E23=$S$11,F23=$W$8),A23,"")&amp;" "&amp;IF(AND(E24=$S$11,F24=$W$8),A24,"")&amp;" "&amp;IF(AND(E25=$S$11,F25=$W$8),A25,"")&amp;" "&amp;IF(AND(E26=$S$11,F26=$W$8),A26,"")&amp;" "&amp;IF(AND(E27=$S$11,F27=$W$8),A27,"")</f>
        <v xml:space="preserve">         R121         </v>
      </c>
      <c r="O11" s="90" t="str">
        <f>+IF(AND(E9=$S$11,F9=$X$8),A9,"")&amp;" "&amp;IF(AND(E10=$S$11,F10=$X$8),A10,"")&amp;" "&amp;IF(AND(E11=$S$11,F11=$X$8),A11,"")&amp;" "&amp;IF(AND(E12=$S$11,F12=$X$8),A12,"")&amp;" "&amp;IF(AND(E13=$S$11,F13=$X$8),A13,"")&amp;" "&amp;IF(AND(E14=$S$11,F14=$X$8),A14,"")&amp;" "&amp;IF(AND(E15=$S$11,F15=$X$8),A15,"")&amp;" "&amp;IF(AND(E16=$S$11,F16=$X$8),A16,"")&amp;" "&amp;IF(AND(E17=$S$11,F17=$X$8),A17,"")&amp;" "&amp;IF(AND(E18=$S$11,F18=$X$8),A18,"")&amp;" "&amp;IF(AND(E19=$S$11,F19=$X$8),A19,"")&amp;" "&amp;IF(AND(E20=$S$11,F20=$X$8),A20,"")&amp;" "&amp;IF(AND(E21=$S$11,F21=$X$8),A21,"")&amp;" "&amp;IF(AND(E22=$S$11,F22=$X$8),A22,"")&amp;" "&amp;IF(AND(E23=$S$11,F23=$X$8),A23,"")&amp;" "&amp;IF(AND(E24=$S$11,F24=$X$8),A24,"")&amp;" "&amp;IF(AND(E25=$S$11,F25=$X$8),A25,"")&amp;" "&amp;IF(AND(E26=$S$11,F26=$X$8),A26,"")&amp;" "&amp;IF(AND(E27=$S$11,F27=$X$8),A27,"")</f>
        <v xml:space="preserve">                  </v>
      </c>
      <c r="P11" s="88"/>
      <c r="Q11" s="547"/>
      <c r="R11" s="91">
        <v>0.6</v>
      </c>
      <c r="S11" s="82" t="s">
        <v>276</v>
      </c>
      <c r="T11" s="93" t="s">
        <v>278</v>
      </c>
      <c r="U11" s="93" t="s">
        <v>278</v>
      </c>
      <c r="V11" s="93" t="s">
        <v>278</v>
      </c>
      <c r="W11" s="89" t="s">
        <v>296</v>
      </c>
      <c r="X11" s="90" t="s">
        <v>297</v>
      </c>
      <c r="AA11" s="72"/>
      <c r="AB11" s="72"/>
      <c r="AC11" s="84"/>
      <c r="AD11" s="94"/>
      <c r="AE11" s="95"/>
      <c r="AF11" s="92"/>
      <c r="AG11" s="92"/>
      <c r="AH11" s="92"/>
      <c r="AI11" s="92"/>
      <c r="AJ11" s="96"/>
      <c r="AK11" s="84"/>
      <c r="AL11" s="84"/>
    </row>
    <row r="12" spans="1:38" ht="93" customHeight="1" x14ac:dyDescent="0.2">
      <c r="A12" s="85" t="str">
        <f>'2 CONTEXTO E IDENTIFICACIÓN'!A14</f>
        <v>R115</v>
      </c>
      <c r="B12" s="86" t="str">
        <f>+'2 CONTEXTO E IDENTIFICACIÓN'!J14</f>
        <v>Posibilidad de afectación económica y reputacional por sanciones, reprocesos, demandas, procesos disciplinarios, fiscales o penales  a causa de inoportuna  respuesta a derechos de petición</v>
      </c>
      <c r="C12" s="116">
        <f>+'5 VALORACIÓN DEL CONTROL'!T31</f>
        <v>0.14399999999999999</v>
      </c>
      <c r="D12" s="87">
        <f>+'5 VALORACIÓN DEL CONTROL'!U31</f>
        <v>0.6</v>
      </c>
      <c r="E12" s="117" t="str">
        <f t="shared" si="0"/>
        <v>Muy Baja</v>
      </c>
      <c r="F12" s="117" t="str">
        <f t="shared" si="1"/>
        <v>Moderado</v>
      </c>
      <c r="G12" s="86" t="str">
        <f t="shared" si="2"/>
        <v>Moderado</v>
      </c>
      <c r="H12" s="88"/>
      <c r="I12" s="486"/>
      <c r="J12" s="79" t="s">
        <v>272</v>
      </c>
      <c r="K12" s="97" t="str">
        <f>+IF(AND(E9=$S$12,F9=$T$8),A9,"")&amp;" "&amp;IF(AND(E10=$S$12,F10=$T$8),A10,"")&amp;" "&amp;IF(AND(E11=$S$12,F11=$T$8),A11,"")&amp;" "&amp;IF(AND(E12=$S$12,F12=$T$8),A12,"")&amp;" "&amp;IF(AND(E13=$S$12,F13=$T$8),A13,"")&amp;" "&amp;IF(AND(E14=$S$12,F14=$T$8),A14,"")&amp;" "&amp;IF(AND(E15=$S$12,F15=$T$8),A15,"")&amp;" "&amp;IF(AND(E16=$S$12,F16=$T$8),A16,"")&amp;" "&amp;IF(AND(E17=$S$12,F17=$T$8),A17,"")&amp;" "&amp;IF(AND(E18=$S$12,F18=$T$8),A18,"")&amp;" "&amp;IF(AND(E19=$S$12,F19=$T$8),A19,"")&amp;" "&amp;IF(AND(E20=$S$12,F20=$T$8),A20,"")&amp;" "&amp;IF(AND(E21=$S$12,F21=$T$8),A21,"")&amp;" "&amp;IF(AND(E22=$S$12,F22=$T$8),A22,"")&amp;" "&amp;IF(AND(E23=$S$12,F23=$T$8),A23,"")&amp;" "&amp;IF(AND(E24=$S$12,F24=$T$8),A24,"")&amp;" "&amp;IF(AND(E25=$S$12,F25=$T$8),A25,"")&amp;" "&amp;IF(AND(E26=$S$12,F26=$T$8),A26,"")&amp;" "&amp;IF(AND(E27=$S$12,F27=$T$8),A27,"")</f>
        <v xml:space="preserve">                  </v>
      </c>
      <c r="L12" s="93" t="str">
        <f>+IF(AND(E9=$S$12,F9=$U$8),A9,"")&amp;" "&amp;IF(AND(E10=$S$12,F10=$U$8),A10,"")&amp;" "&amp;IF(AND(E11=$S$12,F11=$U$8),A11,"")&amp;" "&amp;IF(AND(E12=$S$12,F12=$U$8),A12,"")&amp;" "&amp;IF(AND(E13=$S$12,F13=$U$8),A13,"")&amp;" "&amp;IF(AND(E14=$S$12,F14=$U$8),A14,"")&amp;" "&amp;IF(AND(E15=$S$12,F15=$U$8),A15,"")&amp;" "&amp;IF(AND(E16=$S$12,F16=$U$8),A16,"")&amp;" "&amp;IF(AND(E17=$S$12,F17=$U$8),A17,"")&amp;" "&amp;IF(AND(E18=$S$12,F18=$U$8),A18,"")&amp;" "&amp;IF(AND(E19=$S$12,F19=$U$8),A19,"")&amp;" "&amp;IF(AND(E20=$S$12,F20=$U$8),A20,"")&amp;" "&amp;IF(AND(E21=$S$12,F21=$U$8),A21,"")&amp;" "&amp;IF(AND(E22=$S$12,F22=$U$8),A22,"")&amp;" "&amp;IF(AND(E23=$S$12,F23=$U$8),A23,"")&amp;" "&amp;IF(AND(E24=$S$12,F24=$U$8),A24,"")&amp;" "&amp;IF(AND(E25=$S$12,F25=$U$8),A25,"")&amp;" "&amp;IF(AND(E26=$S$12,F26=$U$8),A26,"")&amp;" "&amp;IF(AND(E27=$S$12,F27=$U$8),A27,"")</f>
        <v xml:space="preserve">                  </v>
      </c>
      <c r="M12" s="93" t="str">
        <f>+IF(AND(E9=$S$12,F9=$V$8),A9,"")&amp;" "&amp;IF(AND(E10=$S$12,F10=$V$8),A10,"")&amp;" "&amp;IF(AND(E11=$S$12,F11=$V$8),A11,"")&amp;" "&amp;IF(AND(E12=$S$12,F12=$V$8),A12,"")&amp;" "&amp;IF(AND(E13=$S$12,F13=$V$8),A13,"")&amp;" "&amp;IF(AND(E14=$S$12,F14=$V$8),A14,"")&amp;" "&amp;IF(AND(E15=$S$12,F15=$V$8),A15,"")&amp;" "&amp;IF(AND(E16=$S$12,F16=$V$8),A16,"")&amp;" "&amp;IF(AND(E17=$S$12,F17=$V$8),A17,"")&amp;" "&amp;IF(AND(E18=$S$12,F18=$V$8),A18,"")&amp;" "&amp;IF(AND(E19=$S$12,F19=$V$8),A19,"")&amp;" "&amp;IF(AND(E20=$S$12,F20=$V$8),A20,"")&amp;" "&amp;IF(AND(E21=$S$12,F21=$V$8),A21,"")&amp;" "&amp;IF(AND(E22=$S$12,F22=$V$8),A22,"")&amp;" "&amp;IF(AND(E23=$S$12,F23=$V$8),A23,"")&amp;" "&amp;IF(AND(E24=$S$12,F24=$V$8),A24,"")&amp;" "&amp;IF(AND(E25=$S$12,F25=$V$8),A25,"")&amp;" "&amp;IF(AND(E26=$S$12,F26=$V$8),A26,"")&amp;" "&amp;IF(AND(E27=$S$12,F27=$V$8),A27,"")</f>
        <v xml:space="preserve">          R122        </v>
      </c>
      <c r="N12" s="89" t="str">
        <f>+IF(AND(E9=$S$12,F9=$W$8),A9,"")&amp;" "&amp;IF(AND(E10=$S$12,F10=$W$8),A10,"")&amp;" "&amp;IF(AND(E11=$S$12,F11=$W$8),A11,"")&amp;" "&amp;IF(AND(E12=$S$12,F12=$W$8),A12,"")&amp;" "&amp;IF(AND(E13=$S$12,F13=$W$8),A13,"")&amp;" "&amp;IF(AND(E14=$S$12,F14=$W$8),A14,"")&amp;" "&amp;IF(AND(E15=$S$12,F15=$W$8),A15,"")&amp;" "&amp;IF(AND(E16=$S$12,F16=$W$8),A16,"")&amp;" "&amp;IF(AND(E17=$S$12,F17=$W$8),A17,"")&amp;" "&amp;IF(AND(E18=$S$12,F18=$W$8),A18,"")&amp;" "&amp;IF(AND(E19=$S$12,F19=$W$8),A19,"")&amp;" "&amp;IF(AND(E20=$S$12,F20=$W$8),A20,"")&amp;" "&amp;IF(AND(E21=$S$12,F21=$W$8),A21,"")&amp;" "&amp;IF(AND(E22=$S$12,F22=$W$8),A22,"")&amp;" "&amp;IF(AND(E23=$S$12,F23=$W$8),A23,"")&amp;" "&amp;IF(AND(E24=$S$12,F24=$W$8),A24,"")&amp;" "&amp;IF(AND(E25=$S$12,F25=$W$8),A25,"")&amp;" "&amp;IF(AND(E26=$S$12,F26=$W$8),A26,"")&amp;" "&amp;IF(AND(E27=$S$12,F27=$W$8),A27,"")</f>
        <v xml:space="preserve">                  </v>
      </c>
      <c r="O12" s="90" t="str">
        <f>+IF(AND(E9=$S$12,F9=$X$8),A9,"")&amp;" "&amp;IF(AND(E10=$S$12,F10=$X$8),A10,"")&amp;" "&amp;IF(AND(E11=$S$12,F11=$X$8),A11,"")&amp;" "&amp;IF(AND(E12=$S$12,F12=$X$8),A12,"")&amp;" "&amp;IF(AND(E13=$S$12,F13=$X$8),A13,"")&amp;" "&amp;IF(AND(E14=$S$12,F14=$X$8),A14,"")&amp;" "&amp;IF(AND(E15=$S$12,F15=$X$8),A15,"")&amp;" "&amp;IF(AND(E16=$S$12,F16=$X$8),A16,"")&amp;" "&amp;IF(AND(E17=$S$12,F17=$X$8),A17,"")&amp;" "&amp;IF(AND(E18=$S$12,F18=$X$8),A18,"")&amp;" "&amp;IF(AND(E19=$S$12,F19=$X$8),A19,"")&amp;" "&amp;IF(AND(E20=$S$12,F20=$X$8),A20,"")&amp;" "&amp;IF(AND(E21=$S$12,F21=$X$8),A21,"")&amp;" "&amp;IF(AND(E22=$S$12,F22=$X$8),A22,"")&amp;" "&amp;IF(AND(E23=$S$12,F23=$X$8),A23,"")&amp;" "&amp;IF(AND(E24=$S$12,F24=$X$8),A24,"")&amp;" "&amp;IF(AND(E25=$S$12,F25=$X$8),A25,"")&amp;" "&amp;IF(AND(E26=$S$12,F26=$X$8),A26,"")&amp;" "&amp;IF(AND(E27=$S$12,F27=$X$8),A27,"")</f>
        <v xml:space="preserve">                  </v>
      </c>
      <c r="P12" s="88"/>
      <c r="Q12" s="547"/>
      <c r="R12" s="91">
        <v>0.4</v>
      </c>
      <c r="S12" s="82" t="s">
        <v>272</v>
      </c>
      <c r="T12" s="97" t="s">
        <v>298</v>
      </c>
      <c r="U12" s="93" t="s">
        <v>278</v>
      </c>
      <c r="V12" s="93" t="s">
        <v>278</v>
      </c>
      <c r="W12" s="89" t="s">
        <v>296</v>
      </c>
      <c r="X12" s="90" t="s">
        <v>297</v>
      </c>
      <c r="AA12" s="72"/>
      <c r="AB12" s="72"/>
      <c r="AC12" s="84"/>
      <c r="AD12" s="94"/>
      <c r="AE12" s="95"/>
      <c r="AF12" s="92"/>
      <c r="AG12" s="92"/>
      <c r="AH12" s="92"/>
      <c r="AI12" s="96"/>
      <c r="AJ12" s="92"/>
      <c r="AK12" s="84"/>
      <c r="AL12" s="84"/>
    </row>
    <row r="13" spans="1:38" ht="93" customHeight="1" thickBot="1" x14ac:dyDescent="0.25">
      <c r="A13" s="85" t="str">
        <f>'2 CONTEXTO E IDENTIFICACIÓN'!A15</f>
        <v>R116</v>
      </c>
      <c r="B13" s="86" t="str">
        <f>+'2 CONTEXTO E IDENTIFICACIÓN'!J15</f>
        <v>Posibilidad de afectación económica y reputacional por condenas, pagos de sentencias, acción de repetición y procesos disciplinarios fiscales o penales a causa de inadecuada defensa Institucional</v>
      </c>
      <c r="C13" s="116">
        <f>+'5 VALORACIÓN DEL CONTROL'!T37</f>
        <v>9.0719999999999995E-2</v>
      </c>
      <c r="D13" s="87">
        <f>+'5 VALORACIÓN DEL CONTROL'!U37</f>
        <v>1</v>
      </c>
      <c r="E13" s="117" t="str">
        <f t="shared" si="0"/>
        <v>Muy Baja</v>
      </c>
      <c r="F13" s="117" t="str">
        <f t="shared" si="1"/>
        <v>Catastrófico</v>
      </c>
      <c r="G13" s="86" t="str">
        <f t="shared" si="2"/>
        <v>Extremo</v>
      </c>
      <c r="H13" s="88"/>
      <c r="I13" s="487"/>
      <c r="J13" s="98" t="s">
        <v>268</v>
      </c>
      <c r="K13" s="99" t="str">
        <f>+IF(AND(E9=$S$13,F9=$T$8),A9,"")&amp;" "&amp;IF(AND(E10=$S$13,F10=$T$8),A10,"")&amp;" "&amp;IF(AND(E11=$S$13,F11=$T$8),A11,"")&amp;" "&amp;IF(AND(E12=$S$13,F12=$T$8),A12,"")&amp;" "&amp;IF(AND(E13=$S$13,F13=$T$8),A13,"")&amp;" "&amp;IF(AND(E14=$S$13,F14=$T$8),A14,"")&amp;" "&amp;IF(AND(E15=$S$13,F15=$T$8),A15,"")&amp;" "&amp;IF(AND(E16=$S$13,F16=$T$8),A16,"")&amp;" "&amp;IF(AND(E17=$S$13,F17=$T$8),A17,"")&amp;" "&amp;IF(AND(E18=$S$13,F18=$T$8),A18,"")&amp;" "&amp;IF(AND(E19=$S$13,F19=$T$8),A19,"")&amp;" "&amp;IF(AND(E20=$S$13,F20=$T$8),A20,"")&amp;" "&amp;IF(AND(E21=$S$13,F21=$T$8),A21,"")&amp;" "&amp;IF(AND(E22=$S$13,F22=$T$8),A22,"")&amp;" "&amp;IF(AND(E23=$S$13,F23=$T$8),A23,"")&amp;" "&amp;IF(AND(E24=$S$13,F24=$T$8),A24,"")&amp;" "&amp;IF(AND(E25=$S$13,F25=$T$8),A25,"")&amp;" "&amp;IF(AND(E26=$S$13,F26=$T$8),A26,"")&amp;" "&amp;IF(AND(E27=$S$13,F27=$T$8),A27,"")</f>
        <v xml:space="preserve">                  </v>
      </c>
      <c r="L13" s="99" t="str">
        <f>+IF(AND(E9=$S$13,F9=$U$8),A9,"")&amp;" "&amp;IF(AND(E10=$S$13,F10=$U$8),A10,"")&amp;" "&amp;IF(AND(E11=$S$13,F11=$U$8),A11,"")&amp;" "&amp;IF(AND(E12=$S$13,F12=$U$8),A12,"")&amp;" "&amp;IF(AND(E13=$S$13,F13=$U$8),A13,"")&amp;" "&amp;IF(AND(E14=$S$13,F14=$U$8),A14,"")&amp;" "&amp;IF(AND(E15=$S$13,F15=$U$8),A15,"")&amp;" "&amp;IF(AND(E16=$S$13,F16=$U$8),A16,"")&amp;" "&amp;IF(AND(E17=$S$13,F17=$U$8),A17,"")&amp;" "&amp;IF(AND(E18=$S$13,F18=$U$8),A18,"")&amp;" "&amp;IF(AND(E19=$S$13,F19=$U$8),A19,"")&amp;" "&amp;IF(AND(E20=$S$13,F20=$U$8),A20,"")&amp;" "&amp;IF(AND(E21=$S$13,F21=$U$8),A21,"")&amp;" "&amp;IF(AND(E22=$S$13,F22=$U$8),A22,"")&amp;" "&amp;IF(AND(E23=$S$13,F23=$U$8),A23,"")&amp;" "&amp;IF(AND(E24=$S$13,F24=$U$8),A24,"")&amp;" "&amp;IF(AND(E25=$S$13,F25=$U$8),A25,"")&amp;" "&amp;IF(AND(E26=$S$13,F26=$U$8),A26,"")&amp;" "&amp;IF(AND(E27=$S$13,F27=$U$8),A27,"")</f>
        <v xml:space="preserve"> R113 R114                </v>
      </c>
      <c r="M13" s="100" t="str">
        <f>+IF(AND(E9=$S$13,F9=$V$8),A9,"")&amp;" "&amp;IF(AND(E10=$S$13,F10=$V$8),A10,"")&amp;" "&amp;IF(AND(E11=$S$13,F11=$V$8),A11,"")&amp;" "&amp;IF(AND(E12=$S$13,F12=$V$8),A12,"")&amp;" "&amp;IF(AND(E13=$S$13,F13=$V$8),A13,"")&amp;" "&amp;IF(AND(E14=$S$13,F14=$V$8),A14,"")&amp;" "&amp;IF(AND(E15=$S$13,F15=$V$8),A15,"")&amp;" "&amp;IF(AND(E16=$S$13,F16=$V$8),A16,"")&amp;" "&amp;IF(AND(E17=$S$13,F17=$V$8),A17,"")&amp;" "&amp;IF(AND(E18=$S$13,F18=$V$8),A18,"")&amp;" "&amp;IF(AND(E19=$S$13,F19=$V$8),A19,"")&amp;" "&amp;IF(AND(E20=$S$13,F20=$V$8),A20,"")&amp;" "&amp;IF(AND(E21=$S$13,F21=$V$8),A21,"")&amp;" "&amp;IF(AND(E22=$S$13,F22=$V$8),A22,"")&amp;" "&amp;IF(AND(E23=$S$13,F23=$V$8),A23,"")&amp;" "&amp;IF(AND(E24=$S$13,F24=$V$8),A24,"")&amp;" "&amp;IF(AND(E25=$S$13,F25=$V$8),A25,"")&amp;" "&amp;IF(AND(E26=$S$13,F26=$V$8),A26,"")&amp;" "&amp;IF(AND(E27=$S$13,F27=$V$8),A27,"")</f>
        <v xml:space="preserve">   R115  R117             </v>
      </c>
      <c r="N13" s="101" t="str">
        <f>+IF(AND(E9=$S$13,F9=$W$8),A9,"")&amp;" "&amp;IF(AND(E10=$S$13,F10=$W$8),A10,"")&amp;" "&amp;IF(AND(E11=$S$13,F11=$W$8),A11,"")&amp;" "&amp;IF(AND(E12=$S$13,F12=$W$8),A12,"")&amp;" "&amp;IF(AND(E13=$S$13,F13=$W$8),A13,"")&amp;" "&amp;IF(AND(E14=$S$13,F14=$W$8),A14,"")&amp;" "&amp;IF(AND(E15=$S$13,F15=$W$8),A15,"")&amp;" "&amp;IF(AND(E16=$S$13,F16=$W$8),A16,"")&amp;" "&amp;IF(AND(E17=$S$13,F17=$W$8),A17,"")&amp;" "&amp;IF(AND(E18=$S$13,F18=$W$8),A18,"")&amp;" "&amp;IF(AND(E19=$S$13,F19=$W$8),A19,"")&amp;" "&amp;IF(AND(E20=$S$13,F20=$W$8),A20,"")&amp;" "&amp;IF(AND(E21=$S$13,F21=$W$8),A21,"")&amp;" "&amp;IF(AND(E22=$S$13,F22=$W$8),A22,"")&amp;" "&amp;IF(AND(E23=$S$13,F23=$W$8),A23,"")&amp;" "&amp;IF(AND(E24=$S$13,F24=$W$8),A24,"")&amp;" "&amp;IF(AND(E25=$S$13,F25=$W$8),A25,"")&amp;" "&amp;IF(AND(E26=$S$13,F26=$W$8),A26,"")&amp;" "&amp;IF(AND(E27=$S$13,F27=$W$8),A27,"")</f>
        <v xml:space="preserve">      R118 R119 R120          </v>
      </c>
      <c r="O13" s="102" t="str">
        <f>+IF(AND(E9=$S$13,F9=$X$8),A9,"")&amp;" "&amp;IF(AND(E10=$S$13,F10=$X$8),A10,"")&amp;" "&amp;IF(AND(E11=$S$13,F11=$X$8),A11,"")&amp;" "&amp;IF(AND(E12=$S$13,F12=$X$8),A12,"")&amp;" "&amp;IF(AND(E13=$S$13,F13=$X$8),A13,"")&amp;" "&amp;IF(AND(E14=$S$13,F14=$X$8),A14,"")&amp;" "&amp;IF(AND(E15=$S$13,F15=$X$8),A15,"")&amp;" "&amp;IF(AND(E16=$S$13,F16=$X$8),A16,"")&amp;" "&amp;IF(AND(E17=$S$13,F17=$X$8),A17,"")&amp;" "&amp;IF(AND(E18=$S$13,F18=$X$8),A18,"")&amp;" "&amp;IF(AND(E19=$S$13,F19=$X$8),A19,"")&amp;" "&amp;IF(AND(E20=$S$13,F20=$X$8),A20,"")&amp;" "&amp;IF(AND(E21=$S$13,F21=$X$8),A21,"")&amp;" "&amp;IF(AND(E22=$S$13,F22=$X$8),A22,"")&amp;" "&amp;IF(AND(E23=$S$13,F23=$X$8),A23,"")&amp;" "&amp;IF(AND(E24=$S$13,F24=$X$8),A24,"")&amp;" "&amp;IF(AND(E25=$S$13,F25=$X$8),A25,"")&amp;" "&amp;IF(AND(E26=$S$13,F26=$X$8),A26,"")&amp;" "&amp;IF(AND(E27=$S$13,F27=$X$8),A27,"")</f>
        <v xml:space="preserve">R112    R116              </v>
      </c>
      <c r="P13" s="88"/>
      <c r="Q13" s="547"/>
      <c r="R13" s="103">
        <v>0.2</v>
      </c>
      <c r="S13" s="104" t="s">
        <v>268</v>
      </c>
      <c r="T13" s="99" t="s">
        <v>298</v>
      </c>
      <c r="U13" s="99" t="s">
        <v>298</v>
      </c>
      <c r="V13" s="100" t="s">
        <v>278</v>
      </c>
      <c r="W13" s="101" t="s">
        <v>296</v>
      </c>
      <c r="X13" s="102" t="s">
        <v>297</v>
      </c>
      <c r="AA13" s="72"/>
      <c r="AB13" s="72"/>
      <c r="AC13" s="84"/>
      <c r="AD13" s="94"/>
      <c r="AE13" s="95"/>
      <c r="AF13" s="92"/>
      <c r="AG13" s="92"/>
      <c r="AH13" s="92"/>
      <c r="AI13" s="105"/>
      <c r="AJ13" s="92"/>
      <c r="AK13" s="84"/>
      <c r="AL13" s="84"/>
    </row>
    <row r="14" spans="1:38" ht="93" customHeight="1" x14ac:dyDescent="0.2">
      <c r="A14" s="85" t="str">
        <f>'2 CONTEXTO E IDENTIFICACIÓN'!A16</f>
        <v>R117</v>
      </c>
      <c r="B14" s="86" t="str">
        <f>+'2 CONTEXTO E IDENTIFICACIÓN'!J16</f>
        <v>Posibilidad de afectación económica y reputacional pordecisiones erradas, procesos penales, fiscales, judiciales o disciplinarios a causa de emitir conceptos equivocados</v>
      </c>
      <c r="C14" s="116">
        <f>+'5 VALORACIÓN DEL CONTROL'!T43</f>
        <v>0.12959999999999999</v>
      </c>
      <c r="D14" s="87">
        <f>+'5 VALORACIÓN DEL CONTROL'!U43</f>
        <v>0.6</v>
      </c>
      <c r="E14" s="117" t="str">
        <f t="shared" si="0"/>
        <v>Muy Baja</v>
      </c>
      <c r="F14" s="117" t="str">
        <f t="shared" si="1"/>
        <v>Moderado</v>
      </c>
      <c r="G14" s="86" t="str">
        <f t="shared" si="2"/>
        <v>Moderado</v>
      </c>
      <c r="H14" s="88"/>
      <c r="I14" s="88"/>
      <c r="J14" s="88"/>
      <c r="K14" s="88"/>
      <c r="L14" s="88"/>
      <c r="M14" s="88"/>
      <c r="N14" s="88"/>
      <c r="O14" s="88"/>
      <c r="P14" s="88"/>
      <c r="AA14" s="72"/>
      <c r="AB14" s="72"/>
      <c r="AC14" s="84"/>
      <c r="AD14" s="94"/>
      <c r="AE14" s="95"/>
      <c r="AF14" s="92"/>
      <c r="AG14" s="92"/>
      <c r="AH14" s="92"/>
      <c r="AI14" s="92"/>
      <c r="AJ14" s="92"/>
      <c r="AK14" s="84"/>
      <c r="AL14" s="84"/>
    </row>
    <row r="15" spans="1:38" ht="93" customHeight="1" x14ac:dyDescent="0.2">
      <c r="A15" s="85" t="str">
        <f>'2 CONTEXTO E IDENTIFICACIÓN'!A17</f>
        <v>R118</v>
      </c>
      <c r="B15" s="86" t="str">
        <f>+'2 CONTEXTO E IDENTIFICACIÓN'!J17</f>
        <v>Posibilidad de afectación económica y reputacional por pérdida de la eficiencia en el proceso a causa de inobservancia Normativa (Desactualización Normativa)</v>
      </c>
      <c r="C15" s="116">
        <f>+'5 VALORACIÓN DEL CONTROL'!T49</f>
        <v>0.12959999999999999</v>
      </c>
      <c r="D15" s="87">
        <f>+'5 VALORACIÓN DEL CONTROL'!U49</f>
        <v>0.8</v>
      </c>
      <c r="E15" s="117" t="str">
        <f t="shared" si="0"/>
        <v>Muy Baja</v>
      </c>
      <c r="F15" s="117" t="str">
        <f t="shared" si="1"/>
        <v>Mayor</v>
      </c>
      <c r="G15" s="86" t="str">
        <f t="shared" si="2"/>
        <v>Alto</v>
      </c>
      <c r="H15" s="88"/>
      <c r="I15" s="88"/>
      <c r="J15" s="88"/>
      <c r="K15" s="88"/>
      <c r="L15" s="88"/>
      <c r="M15" s="88"/>
      <c r="N15" s="88"/>
      <c r="O15" s="88"/>
      <c r="P15" s="88"/>
      <c r="T15" s="76" t="s">
        <v>299</v>
      </c>
      <c r="V15" s="72"/>
      <c r="W15" s="72"/>
      <c r="X15" s="72"/>
      <c r="Y15" s="72"/>
      <c r="Z15" s="72"/>
      <c r="AA15" s="72"/>
      <c r="AB15" s="72"/>
      <c r="AC15" s="84"/>
      <c r="AD15" s="94"/>
      <c r="AE15" s="84"/>
      <c r="AF15" s="95"/>
      <c r="AG15" s="95"/>
      <c r="AH15" s="95"/>
      <c r="AI15" s="95"/>
      <c r="AJ15" s="95"/>
      <c r="AK15" s="84"/>
      <c r="AL15" s="84"/>
    </row>
    <row r="16" spans="1:38" ht="93" customHeight="1" x14ac:dyDescent="0.2">
      <c r="A16" s="85" t="str">
        <f>'2 CONTEXTO E IDENTIFICACIÓN'!A18</f>
        <v>R119</v>
      </c>
      <c r="B16" s="86" t="str">
        <f>+'2 CONTEXTO E IDENTIFICACIÓN'!J18</f>
        <v>Posibilidad de pérdida económica y reputacional por demandas, reprocesos, incremento en costos, pérdida de imagen y credibilidad institucional a causa de fraude electoral</v>
      </c>
      <c r="C16" s="116">
        <f>+'5 VALORACIÓN DEL CONTROL'!T55</f>
        <v>5.183999999999999E-2</v>
      </c>
      <c r="D16" s="87">
        <f>+'5 VALORACIÓN DEL CONTROL'!U55</f>
        <v>0.8</v>
      </c>
      <c r="E16" s="117" t="str">
        <f t="shared" si="0"/>
        <v>Muy Baja</v>
      </c>
      <c r="F16" s="117" t="str">
        <f t="shared" si="1"/>
        <v>Mayor</v>
      </c>
      <c r="G16" s="86" t="str">
        <f t="shared" si="2"/>
        <v>Alto</v>
      </c>
      <c r="H16" s="88"/>
      <c r="I16" s="88"/>
      <c r="J16" s="88"/>
      <c r="K16" s="88"/>
      <c r="L16" s="88"/>
      <c r="M16" s="88"/>
      <c r="N16" s="88"/>
      <c r="O16" s="88"/>
      <c r="P16" s="88"/>
      <c r="T16" s="106" t="s">
        <v>297</v>
      </c>
      <c r="V16" s="72"/>
      <c r="W16" s="72"/>
      <c r="X16" s="72"/>
      <c r="Y16" s="72"/>
      <c r="Z16" s="72"/>
      <c r="AA16" s="72"/>
      <c r="AB16" s="72"/>
      <c r="AC16" s="84"/>
      <c r="AD16" s="84"/>
      <c r="AE16" s="84"/>
      <c r="AF16" s="92"/>
      <c r="AG16" s="92"/>
      <c r="AH16" s="92"/>
      <c r="AI16" s="92"/>
      <c r="AJ16" s="92"/>
      <c r="AK16" s="84"/>
      <c r="AL16" s="84"/>
    </row>
    <row r="17" spans="1:38" ht="93" customHeight="1" x14ac:dyDescent="0.2">
      <c r="A17" s="85" t="str">
        <f>'2 CONTEXTO E IDENTIFICACIÓN'!A19</f>
        <v>R120</v>
      </c>
      <c r="B17" s="86" t="str">
        <f>+'2 CONTEXTO E IDENTIFICACIÓN'!J19</f>
        <v>Posibilidad de pérdida económica y reputacional por extralimitación de funciones, posibles incumplimientos contractuales, procesos de acoso laboral, ineficiencia administrativa y procesos penales, fiscales, judiciales o disciplinarios a causa de trafico de influencias</v>
      </c>
      <c r="C17" s="116">
        <f>+'5 VALORACIÓN DEL CONTROL'!T61</f>
        <v>7.7759999999999996E-2</v>
      </c>
      <c r="D17" s="87">
        <f>+'5 VALORACIÓN DEL CONTROL'!U61</f>
        <v>0.8</v>
      </c>
      <c r="E17" s="117" t="str">
        <f t="shared" si="0"/>
        <v>Muy Baja</v>
      </c>
      <c r="F17" s="117" t="str">
        <f t="shared" si="1"/>
        <v>Mayor</v>
      </c>
      <c r="G17" s="86" t="str">
        <f t="shared" si="2"/>
        <v>Alto</v>
      </c>
      <c r="H17" s="88"/>
      <c r="I17" s="88"/>
      <c r="J17" s="88"/>
      <c r="K17" s="88"/>
      <c r="L17" s="88"/>
      <c r="M17" s="88"/>
      <c r="N17" s="88"/>
      <c r="O17" s="88"/>
      <c r="P17" s="88"/>
      <c r="T17" s="89" t="s">
        <v>296</v>
      </c>
      <c r="U17" s="72"/>
      <c r="V17" s="72"/>
      <c r="W17" s="72"/>
      <c r="X17" s="72"/>
      <c r="Y17" s="72"/>
      <c r="Z17" s="72"/>
      <c r="AA17" s="72"/>
      <c r="AB17" s="72"/>
      <c r="AC17" s="84"/>
      <c r="AD17" s="84"/>
      <c r="AE17" s="84"/>
      <c r="AF17" s="92"/>
      <c r="AG17" s="92"/>
      <c r="AH17" s="92"/>
      <c r="AI17" s="92"/>
      <c r="AJ17" s="92"/>
      <c r="AK17" s="84"/>
      <c r="AL17" s="84"/>
    </row>
    <row r="18" spans="1:38" ht="93" customHeight="1" x14ac:dyDescent="0.2">
      <c r="A18" s="85" t="str">
        <f>'2 CONTEXTO E IDENTIFICACIÓN'!A20</f>
        <v>R121</v>
      </c>
      <c r="B18" s="86" t="str">
        <f>+'2 CONTEXTO E IDENTIFICACIÓN'!J20</f>
        <v>Posibilidad de afectación económica y reputacional por incumplimiento de la normativa de protección de datos personales (habeas data) a causa de debido a la filtración o acceso no autorizado a la información, originado por debilidades en los controles de seguridad de la información</v>
      </c>
      <c r="C18" s="116">
        <f>+'5 VALORACIÓN DEL CONTROL'!T67</f>
        <v>0.6</v>
      </c>
      <c r="D18" s="87">
        <f>+'5 VALORACIÓN DEL CONTROL'!U67</f>
        <v>0.8</v>
      </c>
      <c r="E18" s="117" t="str">
        <f t="shared" si="0"/>
        <v>Media</v>
      </c>
      <c r="F18" s="117" t="str">
        <f t="shared" si="1"/>
        <v>Mayor</v>
      </c>
      <c r="G18" s="86" t="str">
        <f t="shared" si="2"/>
        <v>Alto</v>
      </c>
      <c r="H18" s="88"/>
      <c r="I18" s="88"/>
      <c r="J18" s="88"/>
      <c r="K18" s="88"/>
      <c r="L18" s="88"/>
      <c r="M18" s="88"/>
      <c r="N18" s="88"/>
      <c r="O18" s="88"/>
      <c r="P18" s="88"/>
      <c r="S18" s="107"/>
      <c r="T18" s="93" t="s">
        <v>278</v>
      </c>
      <c r="U18" s="107"/>
      <c r="V18" s="107"/>
      <c r="W18" s="107"/>
      <c r="X18" s="107"/>
      <c r="Y18" s="107"/>
      <c r="Z18" s="107"/>
      <c r="AA18" s="107"/>
      <c r="AB18" s="107"/>
      <c r="AC18" s="84"/>
      <c r="AD18" s="84"/>
      <c r="AE18" s="108"/>
      <c r="AF18" s="108"/>
      <c r="AG18" s="108"/>
      <c r="AH18" s="108"/>
      <c r="AI18" s="108"/>
      <c r="AJ18" s="108"/>
      <c r="AK18" s="84"/>
      <c r="AL18" s="84"/>
    </row>
    <row r="19" spans="1:38" ht="93" customHeight="1" x14ac:dyDescent="0.2">
      <c r="A19" s="85" t="str">
        <f>'2 CONTEXTO E IDENTIFICACIÓN'!A21</f>
        <v>R122</v>
      </c>
      <c r="B19" s="86" t="str">
        <f>+'2 CONTEXTO E IDENTIFICACIÓN'!J21</f>
        <v>Posibilidad de afectación reputacional por incumplimiento de los terminos procesales a causa de exceso de carga laboral, insuficiente recurso humano o radicación inoportuna en relación a la ocurrencia de los hechos</v>
      </c>
      <c r="C19" s="116">
        <f>+'5 VALORACIÓN DEL CONTROL'!T73</f>
        <v>0.36</v>
      </c>
      <c r="D19" s="87">
        <f>+'5 VALORACIÓN DEL CONTROL'!U73</f>
        <v>0.6</v>
      </c>
      <c r="E19" s="117" t="str">
        <f t="shared" si="0"/>
        <v>Baja</v>
      </c>
      <c r="F19" s="117" t="str">
        <f t="shared" si="1"/>
        <v>Moderado</v>
      </c>
      <c r="G19" s="86" t="str">
        <f t="shared" si="2"/>
        <v>Moderado</v>
      </c>
      <c r="H19" s="88"/>
      <c r="I19" s="88"/>
      <c r="J19" s="88"/>
      <c r="K19" s="88"/>
      <c r="L19" s="88"/>
      <c r="M19" s="88"/>
      <c r="N19" s="88"/>
      <c r="O19" s="88"/>
      <c r="P19" s="88"/>
      <c r="S19" s="107"/>
      <c r="T19" s="97" t="s">
        <v>298</v>
      </c>
      <c r="AA19" s="107"/>
      <c r="AB19" s="107"/>
      <c r="AC19" s="84"/>
      <c r="AD19" s="84"/>
      <c r="AE19" s="84"/>
      <c r="AF19" s="92"/>
      <c r="AG19" s="92"/>
      <c r="AH19" s="92"/>
      <c r="AI19" s="92"/>
      <c r="AJ19" s="92"/>
      <c r="AK19" s="84"/>
      <c r="AL19" s="84"/>
    </row>
    <row r="20" spans="1:38" ht="93" customHeight="1" x14ac:dyDescent="0.2">
      <c r="A20" s="85" t="str">
        <f>'2 CONTEXTO E IDENTIFICACIÓN'!A22</f>
        <v>R123</v>
      </c>
      <c r="B20" s="86" t="str">
        <f>+'2 CONTEXTO E IDENTIFICACIÓN'!J22</f>
        <v xml:space="preserve"> por a causa de </v>
      </c>
      <c r="C20" s="116" t="str">
        <f>+'5 VALORACIÓN DEL CONTROL'!T79</f>
        <v/>
      </c>
      <c r="D20" s="87" t="str">
        <f>+'5 VALORACIÓN DEL CONTROL'!U79</f>
        <v/>
      </c>
      <c r="E20" s="117" t="str">
        <f t="shared" si="0"/>
        <v/>
      </c>
      <c r="F20" s="117" t="str">
        <f t="shared" si="1"/>
        <v/>
      </c>
      <c r="G20" s="86" t="str">
        <f t="shared" si="2"/>
        <v/>
      </c>
      <c r="H20" s="88"/>
      <c r="I20" s="88"/>
      <c r="J20" s="88"/>
      <c r="K20" s="88"/>
      <c r="L20" s="88"/>
      <c r="M20" s="88"/>
      <c r="N20" s="88"/>
      <c r="O20" s="88"/>
      <c r="P20" s="88"/>
      <c r="Q20" s="109"/>
      <c r="R20" s="109"/>
      <c r="S20" s="107"/>
      <c r="AA20" s="107"/>
      <c r="AB20" s="107"/>
      <c r="AC20" s="84"/>
      <c r="AD20" s="84"/>
      <c r="AE20" s="84"/>
      <c r="AF20" s="92"/>
      <c r="AG20" s="92"/>
      <c r="AH20" s="92"/>
      <c r="AI20" s="92"/>
      <c r="AJ20" s="92"/>
      <c r="AK20" s="84"/>
      <c r="AL20" s="84"/>
    </row>
    <row r="21" spans="1:38" ht="93" customHeight="1" x14ac:dyDescent="0.2">
      <c r="A21" s="85" t="str">
        <f>'2 CONTEXTO E IDENTIFICACIÓN'!A23</f>
        <v>R124</v>
      </c>
      <c r="B21" s="86" t="str">
        <f>+'2 CONTEXTO E IDENTIFICACIÓN'!J23</f>
        <v xml:space="preserve"> por a causa de </v>
      </c>
      <c r="C21" s="116" t="str">
        <f>+'5 VALORACIÓN DEL CONTROL'!T85</f>
        <v/>
      </c>
      <c r="D21" s="87" t="str">
        <f>+'5 VALORACIÓN DEL CONTROL'!U85</f>
        <v/>
      </c>
      <c r="E21" s="117" t="str">
        <f t="shared" si="0"/>
        <v/>
      </c>
      <c r="F21" s="117" t="str">
        <f t="shared" si="1"/>
        <v/>
      </c>
      <c r="G21" s="86" t="str">
        <f t="shared" si="2"/>
        <v/>
      </c>
      <c r="H21" s="88"/>
      <c r="I21" s="88"/>
      <c r="J21" s="88"/>
      <c r="K21" s="88"/>
      <c r="L21" s="88"/>
      <c r="M21" s="88"/>
      <c r="N21" s="88"/>
      <c r="O21" s="88"/>
      <c r="P21" s="88"/>
      <c r="Q21" s="109"/>
      <c r="R21" s="109"/>
      <c r="S21" s="110"/>
      <c r="AA21" s="107"/>
      <c r="AB21" s="107"/>
      <c r="AC21" s="84"/>
      <c r="AD21" s="105"/>
      <c r="AE21" s="105"/>
      <c r="AF21" s="105"/>
      <c r="AG21" s="105"/>
      <c r="AH21" s="105"/>
      <c r="AI21" s="105"/>
      <c r="AJ21" s="92"/>
      <c r="AK21" s="84"/>
      <c r="AL21" s="84"/>
    </row>
    <row r="22" spans="1:38" ht="93" customHeight="1" x14ac:dyDescent="0.2">
      <c r="A22" s="85" t="str">
        <f>'2 CONTEXTO E IDENTIFICACIÓN'!A24</f>
        <v>R125</v>
      </c>
      <c r="B22" s="86" t="str">
        <f>+'2 CONTEXTO E IDENTIFICACIÓN'!J24</f>
        <v xml:space="preserve"> por a causa de </v>
      </c>
      <c r="C22" s="116" t="str">
        <f>+'5 VALORACIÓN DEL CONTROL'!T91</f>
        <v/>
      </c>
      <c r="D22" s="87">
        <f>+'5 VALORACIÓN DEL CONTROL'!U91</f>
        <v>0</v>
      </c>
      <c r="E22" s="117" t="str">
        <f t="shared" si="0"/>
        <v/>
      </c>
      <c r="F22" s="117" t="str">
        <f t="shared" si="1"/>
        <v/>
      </c>
      <c r="G22" s="86" t="str">
        <f t="shared" si="2"/>
        <v/>
      </c>
      <c r="H22" s="88"/>
      <c r="I22" s="88"/>
      <c r="J22" s="88"/>
      <c r="K22" s="88"/>
      <c r="L22" s="88"/>
      <c r="M22" s="88"/>
      <c r="N22" s="88"/>
      <c r="O22" s="88"/>
      <c r="P22" s="88"/>
      <c r="Q22" s="109"/>
      <c r="R22" s="109"/>
      <c r="AC22" s="84"/>
      <c r="AD22" s="111"/>
      <c r="AE22" s="111"/>
      <c r="AF22" s="111"/>
      <c r="AG22" s="111"/>
      <c r="AH22" s="111"/>
      <c r="AI22" s="111"/>
      <c r="AJ22" s="92"/>
      <c r="AK22" s="84"/>
      <c r="AL22" s="84"/>
    </row>
    <row r="23" spans="1:38" ht="93" customHeight="1" x14ac:dyDescent="0.2">
      <c r="A23" s="85" t="str">
        <f>'2 CONTEXTO E IDENTIFICACIÓN'!A25</f>
        <v>R126</v>
      </c>
      <c r="B23" s="86" t="str">
        <f>+'2 CONTEXTO E IDENTIFICACIÓN'!J25</f>
        <v xml:space="preserve"> por a causa de </v>
      </c>
      <c r="C23" s="116" t="str">
        <f>+'5 VALORACIÓN DEL CONTROL'!T97</f>
        <v/>
      </c>
      <c r="D23" s="87">
        <f>+'5 VALORACIÓN DEL CONTROL'!U97</f>
        <v>0</v>
      </c>
      <c r="E23" s="117" t="str">
        <f t="shared" si="0"/>
        <v/>
      </c>
      <c r="F23" s="117" t="str">
        <f t="shared" si="1"/>
        <v/>
      </c>
      <c r="G23" s="86" t="str">
        <f t="shared" si="2"/>
        <v/>
      </c>
      <c r="H23" s="88"/>
      <c r="I23" s="88"/>
      <c r="J23" s="88"/>
      <c r="K23" s="88"/>
      <c r="L23" s="88"/>
      <c r="M23" s="88"/>
      <c r="N23" s="88"/>
      <c r="O23" s="88"/>
      <c r="P23" s="88"/>
      <c r="Q23" s="109"/>
      <c r="R23" s="109"/>
      <c r="AC23" s="84"/>
      <c r="AD23" s="105"/>
      <c r="AE23" s="105"/>
      <c r="AF23" s="105"/>
      <c r="AG23" s="105"/>
      <c r="AH23" s="105"/>
      <c r="AI23" s="105"/>
      <c r="AJ23" s="92"/>
      <c r="AK23" s="84"/>
      <c r="AL23" s="84"/>
    </row>
    <row r="24" spans="1:38" ht="93" customHeight="1" x14ac:dyDescent="0.2">
      <c r="A24" s="85" t="str">
        <f>'2 CONTEXTO E IDENTIFICACIÓN'!A26</f>
        <v>R127</v>
      </c>
      <c r="B24" s="86" t="str">
        <f>+'2 CONTEXTO E IDENTIFICACIÓN'!J26</f>
        <v xml:space="preserve"> por a causa de </v>
      </c>
      <c r="C24" s="116" t="str">
        <f>+'5 VALORACIÓN DEL CONTROL'!T103</f>
        <v/>
      </c>
      <c r="D24" s="87">
        <f>+'5 VALORACIÓN DEL CONTROL'!U103</f>
        <v>0</v>
      </c>
      <c r="E24" s="117" t="str">
        <f t="shared" si="0"/>
        <v/>
      </c>
      <c r="F24" s="117" t="str">
        <f t="shared" si="1"/>
        <v/>
      </c>
      <c r="G24" s="86" t="str">
        <f t="shared" si="2"/>
        <v/>
      </c>
      <c r="H24" s="88"/>
      <c r="I24" s="88"/>
      <c r="J24" s="88"/>
      <c r="K24" s="88"/>
      <c r="L24" s="88"/>
      <c r="M24" s="88"/>
      <c r="N24" s="88"/>
      <c r="O24" s="88"/>
      <c r="P24" s="88"/>
      <c r="AC24" s="84"/>
      <c r="AD24" s="105"/>
      <c r="AE24" s="105"/>
      <c r="AF24" s="105"/>
      <c r="AG24" s="105"/>
      <c r="AH24" s="105"/>
      <c r="AI24" s="105"/>
      <c r="AJ24" s="92"/>
      <c r="AK24" s="84"/>
      <c r="AL24" s="84"/>
    </row>
    <row r="25" spans="1:38" ht="93" customHeight="1" x14ac:dyDescent="0.25">
      <c r="A25" s="85" t="str">
        <f>'2 CONTEXTO E IDENTIFICACIÓN'!A27</f>
        <v>R128</v>
      </c>
      <c r="B25" s="86" t="str">
        <f>+'2 CONTEXTO E IDENTIFICACIÓN'!J27</f>
        <v xml:space="preserve"> por a causa de </v>
      </c>
      <c r="C25" s="116" t="str">
        <f>+'5 VALORACIÓN DEL CONTROL'!T109</f>
        <v/>
      </c>
      <c r="D25" s="87">
        <f>+'5 VALORACIÓN DEL CONTROL'!U109</f>
        <v>0</v>
      </c>
      <c r="E25" s="117" t="str">
        <f t="shared" si="0"/>
        <v/>
      </c>
      <c r="F25" s="117" t="str">
        <f t="shared" si="1"/>
        <v/>
      </c>
      <c r="G25" s="86" t="str">
        <f t="shared" si="2"/>
        <v/>
      </c>
      <c r="H25" s="88"/>
      <c r="I25" s="88"/>
      <c r="J25" s="88"/>
      <c r="K25" s="88"/>
      <c r="L25" s="88"/>
      <c r="M25" s="88"/>
      <c r="N25" s="88"/>
      <c r="O25" s="88"/>
      <c r="P25" s="88"/>
    </row>
    <row r="26" spans="1:38" ht="93" customHeight="1" x14ac:dyDescent="0.25">
      <c r="A26" s="85" t="str">
        <f>'2 CONTEXTO E IDENTIFICACIÓN'!A28</f>
        <v>R129</v>
      </c>
      <c r="B26" s="86" t="str">
        <f>+'2 CONTEXTO E IDENTIFICACIÓN'!J28</f>
        <v xml:space="preserve"> por a causa de </v>
      </c>
      <c r="C26" s="116" t="str">
        <f>+'5 VALORACIÓN DEL CONTROL'!T115</f>
        <v/>
      </c>
      <c r="D26" s="87">
        <f>+'5 VALORACIÓN DEL CONTROL'!U115</f>
        <v>0</v>
      </c>
      <c r="E26" s="117" t="str">
        <f t="shared" si="0"/>
        <v/>
      </c>
      <c r="F26" s="117" t="str">
        <f t="shared" si="1"/>
        <v/>
      </c>
      <c r="G26" s="86" t="str">
        <f t="shared" si="2"/>
        <v/>
      </c>
      <c r="H26" s="88"/>
      <c r="I26" s="88"/>
      <c r="J26" s="88"/>
      <c r="K26" s="88"/>
      <c r="L26" s="88"/>
      <c r="M26" s="88"/>
      <c r="N26" s="88"/>
      <c r="O26" s="88"/>
      <c r="P26" s="88"/>
    </row>
    <row r="27" spans="1:38" ht="93" customHeight="1" x14ac:dyDescent="0.25">
      <c r="A27" s="85" t="str">
        <f>'2 CONTEXTO E IDENTIFICACIÓN'!A29</f>
        <v>R130</v>
      </c>
      <c r="B27" s="86" t="str">
        <f>+'2 CONTEXTO E IDENTIFICACIÓN'!J29</f>
        <v xml:space="preserve"> por a causa de </v>
      </c>
      <c r="C27" s="116" t="str">
        <f>+'5 VALORACIÓN DEL CONTROL'!T121</f>
        <v/>
      </c>
      <c r="D27" s="87">
        <f>+'5 VALORACIÓN DEL CONTROL'!U121</f>
        <v>0</v>
      </c>
      <c r="E27" s="117" t="str">
        <f t="shared" si="0"/>
        <v/>
      </c>
      <c r="F27" s="117" t="str">
        <f t="shared" si="1"/>
        <v/>
      </c>
      <c r="G27" s="86" t="str">
        <f t="shared" si="2"/>
        <v/>
      </c>
      <c r="H27" s="88"/>
      <c r="I27" s="88"/>
      <c r="J27" s="88"/>
      <c r="K27" s="88"/>
      <c r="L27" s="88"/>
      <c r="M27" s="88"/>
      <c r="N27" s="88"/>
      <c r="O27" s="88"/>
      <c r="P27" s="88"/>
    </row>
    <row r="28" spans="1:38" ht="93" customHeight="1" x14ac:dyDescent="0.25">
      <c r="B28" s="68"/>
      <c r="D28" s="68"/>
      <c r="G28" s="68"/>
      <c r="H28" s="88"/>
      <c r="I28" s="88"/>
      <c r="J28" s="88"/>
      <c r="K28" s="88"/>
      <c r="L28" s="88"/>
      <c r="M28" s="88"/>
      <c r="N28" s="88"/>
      <c r="O28" s="88"/>
      <c r="P28" s="88"/>
    </row>
    <row r="29" spans="1:38" ht="14.45" customHeight="1" x14ac:dyDescent="0.25">
      <c r="B29" s="68"/>
      <c r="D29" s="68"/>
      <c r="G29" s="68"/>
      <c r="H29" s="68"/>
      <c r="I29" s="68"/>
      <c r="J29" s="68"/>
      <c r="K29" s="68"/>
      <c r="L29" s="68"/>
      <c r="M29" s="68"/>
      <c r="N29" s="68"/>
      <c r="O29" s="68"/>
      <c r="P29" s="68"/>
      <c r="AA29" s="73"/>
      <c r="AB29" s="73"/>
      <c r="AC29" s="73"/>
      <c r="AD29" s="73"/>
      <c r="AE29" s="73"/>
      <c r="AF29" s="68"/>
      <c r="AG29" s="68"/>
      <c r="AH29" s="68"/>
      <c r="AI29" s="68"/>
      <c r="AJ29" s="68"/>
    </row>
    <row r="30" spans="1:38" ht="39" hidden="1" customHeight="1" x14ac:dyDescent="0.25">
      <c r="B30" s="68"/>
      <c r="D30" s="68"/>
      <c r="G30" s="68"/>
      <c r="H30" s="68"/>
      <c r="I30" s="68"/>
      <c r="J30" s="68"/>
      <c r="K30" s="68"/>
      <c r="L30" s="68"/>
      <c r="M30" s="68"/>
      <c r="N30" s="68"/>
      <c r="O30" s="68"/>
      <c r="P30" s="68"/>
      <c r="AA30" s="73"/>
      <c r="AB30" s="73"/>
      <c r="AC30" s="73"/>
      <c r="AD30" s="73"/>
      <c r="AE30" s="73"/>
      <c r="AF30" s="68"/>
      <c r="AG30" s="68"/>
      <c r="AH30" s="68"/>
      <c r="AI30" s="68"/>
      <c r="AJ30" s="68"/>
    </row>
    <row r="31" spans="1:38" ht="19.5" hidden="1" customHeight="1" x14ac:dyDescent="0.25">
      <c r="B31" s="68"/>
      <c r="D31" s="68"/>
      <c r="G31" s="68"/>
      <c r="H31" s="68"/>
      <c r="I31" s="68"/>
      <c r="J31" s="68"/>
      <c r="K31" s="68"/>
      <c r="L31" s="68"/>
      <c r="M31" s="68"/>
      <c r="N31" s="68"/>
      <c r="O31" s="68"/>
      <c r="P31" s="68"/>
      <c r="AA31" s="73"/>
      <c r="AB31" s="73"/>
      <c r="AC31" s="73"/>
      <c r="AD31" s="73"/>
      <c r="AE31" s="73"/>
      <c r="AF31" s="68"/>
      <c r="AG31" s="68"/>
      <c r="AH31" s="68"/>
      <c r="AI31" s="68"/>
      <c r="AJ31" s="68"/>
    </row>
    <row r="32" spans="1:38" ht="19.5" hidden="1" customHeight="1" x14ac:dyDescent="0.25">
      <c r="B32" s="68"/>
      <c r="D32" s="68"/>
      <c r="G32" s="68"/>
      <c r="H32" s="68"/>
      <c r="I32" s="68"/>
      <c r="J32" s="68"/>
      <c r="K32" s="68"/>
      <c r="L32" s="68"/>
      <c r="M32" s="68"/>
      <c r="N32" s="68"/>
      <c r="O32" s="68"/>
      <c r="P32" s="68"/>
      <c r="AA32" s="73"/>
      <c r="AB32" s="73"/>
      <c r="AC32" s="73"/>
      <c r="AD32" s="73"/>
      <c r="AE32" s="73"/>
      <c r="AF32" s="68"/>
      <c r="AG32" s="68"/>
      <c r="AH32" s="68"/>
      <c r="AI32" s="68"/>
      <c r="AJ32" s="68"/>
    </row>
    <row r="33" spans="2:31" s="68" customFormat="1" ht="19.5" hidden="1" customHeight="1" x14ac:dyDescent="0.25">
      <c r="C33" s="73"/>
      <c r="E33" s="118"/>
      <c r="F33" s="118"/>
      <c r="AA33" s="73"/>
      <c r="AB33" s="73"/>
      <c r="AC33" s="73"/>
      <c r="AD33" s="73"/>
      <c r="AE33" s="73"/>
    </row>
    <row r="34" spans="2:31" s="68" customFormat="1" ht="19.5" hidden="1" customHeight="1" x14ac:dyDescent="0.25">
      <c r="C34" s="73"/>
      <c r="E34" s="118"/>
      <c r="F34" s="118"/>
      <c r="AA34" s="73"/>
      <c r="AB34" s="73"/>
      <c r="AC34" s="73"/>
      <c r="AD34" s="73"/>
      <c r="AE34" s="73"/>
    </row>
    <row r="35" spans="2:31" s="68" customFormat="1" ht="19.5" hidden="1" customHeight="1" x14ac:dyDescent="0.25">
      <c r="B35" s="73"/>
      <c r="C35" s="73"/>
      <c r="D35" s="73"/>
      <c r="E35" s="118"/>
      <c r="F35" s="118"/>
      <c r="G35" s="73"/>
      <c r="AA35" s="73"/>
      <c r="AB35" s="73"/>
      <c r="AC35" s="73"/>
      <c r="AD35" s="73"/>
      <c r="AE35" s="73"/>
    </row>
  </sheetData>
  <sheetProtection formatCells="0" formatColumns="0" formatRows="0" sort="0" autoFilter="0" pivotTables="0"/>
  <dataConsolidate/>
  <mergeCells count="11">
    <mergeCell ref="A1:A2"/>
    <mergeCell ref="B1:B2"/>
    <mergeCell ref="I6:O6"/>
    <mergeCell ref="B4:D4"/>
    <mergeCell ref="B5:D5"/>
    <mergeCell ref="C1:D1"/>
    <mergeCell ref="T6:X6"/>
    <mergeCell ref="E7:G7"/>
    <mergeCell ref="K7:O7"/>
    <mergeCell ref="I9:I13"/>
    <mergeCell ref="Q9:Q13"/>
  </mergeCells>
  <conditionalFormatting sqref="D9:E27">
    <cfRule type="cellIs" dxfId="45" priority="1" operator="equal">
      <formula>$S$13</formula>
    </cfRule>
    <cfRule type="cellIs" dxfId="44" priority="2" operator="equal">
      <formula>$S$12</formula>
    </cfRule>
    <cfRule type="cellIs" dxfId="43" priority="3" operator="equal">
      <formula>$S$11</formula>
    </cfRule>
    <cfRule type="cellIs" dxfId="42" priority="4" operator="equal">
      <formula>$S$10</formula>
    </cfRule>
    <cfRule type="cellIs" dxfId="41" priority="5" operator="equal">
      <formula>$S$9</formula>
    </cfRule>
  </conditionalFormatting>
  <conditionalFormatting sqref="F9:F27">
    <cfRule type="cellIs" dxfId="40" priority="6" operator="equal">
      <formula>$T$8</formula>
    </cfRule>
    <cfRule type="cellIs" dxfId="39" priority="7" operator="equal">
      <formula>$U$8</formula>
    </cfRule>
    <cfRule type="cellIs" dxfId="38" priority="8" operator="equal">
      <formula>$V$8</formula>
    </cfRule>
    <cfRule type="cellIs" dxfId="37" priority="9" operator="equal">
      <formula>$W$8</formula>
    </cfRule>
    <cfRule type="cellIs" dxfId="36" priority="10" operator="equal">
      <formula>$X$8</formula>
    </cfRule>
  </conditionalFormatting>
  <conditionalFormatting sqref="G9:G27">
    <cfRule type="cellIs" dxfId="35" priority="16" operator="equal">
      <formula>$T$16</formula>
    </cfRule>
    <cfRule type="cellIs" dxfId="34" priority="17" operator="equal">
      <formula>$T$17</formula>
    </cfRule>
    <cfRule type="cellIs" dxfId="33" priority="18" operator="equal">
      <formula>$T$18</formula>
    </cfRule>
    <cfRule type="cellIs" dxfId="32" priority="19" operator="equal">
      <formula>$T$19</formula>
    </cfRule>
  </conditionalFormatting>
  <dataValidations disablePrompts="1" count="3">
    <dataValidation allowBlank="1" showInputMessage="1" showErrorMessage="1" prompt="Es la materialización del riesgo y las consecuencias de su aparición. Su escala es: 5 bajo impacto, 10 medio, 20 alto impacto._x000a_" sqref="JD8:JJ8"/>
    <dataValidation allowBlank="1" showInputMessage="1" showErrorMessage="1" prompt="La probabilidad se encuentra determinada por una escala de 1 a 3, siendo 1 la menor probabilidad de ocurrencia del riesgo y 3 la mayor probabilidad de  ocurrencia." sqref="JC8"/>
    <dataValidation type="list" allowBlank="1" showInputMessage="1" showErrorMessage="1" sqref="JD9:JJ16">
      <formula1>#REF!</formula1>
    </dataValidation>
  </dataValidations>
  <printOptions horizontalCentered="1" verticalCentered="1"/>
  <pageMargins left="0.31496062992125984" right="0.27559055118110237" top="0.23622047244094491" bottom="0.15748031496062992" header="0" footer="0"/>
  <pageSetup paperSize="5" scale="65"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H72"/>
  <sheetViews>
    <sheetView showGridLines="0" zoomScale="59" zoomScaleNormal="70" workbookViewId="0">
      <pane xSplit="1" ySplit="9" topLeftCell="B10" activePane="bottomRight" state="frozen"/>
      <selection pane="topRight" activeCell="B1" sqref="B1"/>
      <selection pane="bottomLeft" activeCell="A7" sqref="A7"/>
      <selection pane="bottomRight" activeCell="C10" sqref="C10"/>
    </sheetView>
  </sheetViews>
  <sheetFormatPr baseColWidth="10" defaultColWidth="0" defaultRowHeight="12.75" zeroHeight="1" x14ac:dyDescent="0.25"/>
  <cols>
    <col min="1" max="1" width="11.42578125" style="68" customWidth="1"/>
    <col min="2" max="2" width="9.140625" style="73" bestFit="1" customWidth="1"/>
    <col min="3" max="4" width="15.42578125" style="73" customWidth="1"/>
    <col min="5" max="6" width="15.42578125" style="118" customWidth="1"/>
    <col min="7" max="7" width="15.42578125" style="73" customWidth="1"/>
    <col min="8" max="8" width="3.85546875" style="73" customWidth="1"/>
    <col min="9" max="9" width="7.42578125" style="73" customWidth="1"/>
    <col min="10" max="10" width="14" style="73" customWidth="1"/>
    <col min="11" max="15" width="12.42578125" style="73" customWidth="1"/>
    <col min="16" max="16" width="3.85546875" style="73" customWidth="1"/>
    <col min="17" max="17" width="4.85546875" style="68" hidden="1" customWidth="1"/>
    <col min="18" max="18" width="6.140625" style="68" hidden="1" customWidth="1"/>
    <col min="19" max="24" width="14" style="68" hidden="1" customWidth="1"/>
    <col min="25" max="29" width="11.42578125" style="68" customWidth="1"/>
    <col min="30" max="30" width="5.42578125" style="68" bestFit="1" customWidth="1"/>
    <col min="31" max="31" width="26.85546875" style="68" customWidth="1"/>
    <col min="32" max="32" width="22.85546875" style="73" customWidth="1"/>
    <col min="33" max="36" width="22.85546875" style="73" hidden="1" customWidth="1"/>
    <col min="37" max="37" width="23.42578125" style="68" hidden="1" customWidth="1"/>
    <col min="38" max="265" width="11.42578125" style="68" hidden="1" customWidth="1"/>
    <col min="266" max="266" width="12.42578125" style="68" hidden="1" customWidth="1"/>
    <col min="267" max="267" width="47" style="68" hidden="1" customWidth="1"/>
    <col min="268" max="268" width="35" style="68" hidden="1" customWidth="1"/>
    <col min="269" max="16384" width="14.42578125" style="68" hidden="1"/>
  </cols>
  <sheetData>
    <row r="1" spans="1:38" s="56" customFormat="1" ht="36" customHeight="1" x14ac:dyDescent="0.2">
      <c r="A1" s="482"/>
      <c r="B1" s="488" t="str">
        <f>+'2 CONTEXTO E IDENTIFICACIÓN'!A1</f>
        <v>MAPA DE RIESGOS</v>
      </c>
      <c r="C1" s="488"/>
      <c r="D1" s="488"/>
      <c r="E1" s="478"/>
      <c r="F1" s="479"/>
      <c r="J1" s="217" t="str">
        <f>+'2 CONTEXTO E IDENTIFICACIÓN'!$I$5</f>
        <v>Elaboración o Actualización:</v>
      </c>
      <c r="K1" s="231">
        <f>'2 CONTEXTO E IDENTIFICACIÓN'!J5</f>
        <v>46133</v>
      </c>
      <c r="L1" s="13"/>
      <c r="M1" s="13"/>
      <c r="AF1" s="57"/>
      <c r="AG1" s="57"/>
      <c r="AH1" s="57"/>
      <c r="AI1" s="57"/>
      <c r="AJ1" s="57"/>
    </row>
    <row r="2" spans="1:38" s="56" customFormat="1" ht="36" customHeight="1" x14ac:dyDescent="0.2">
      <c r="A2" s="482"/>
      <c r="B2" s="488"/>
      <c r="C2" s="488"/>
      <c r="D2" s="488"/>
      <c r="E2" s="39" t="str">
        <f>+'2 CONTEXTO E IDENTIFICACIÓN'!A3</f>
        <v>VERSIÓN:</v>
      </c>
      <c r="F2" s="112">
        <f>'2 CONTEXTO E IDENTIFICACIÓN'!B3</f>
        <v>5</v>
      </c>
      <c r="G2" s="58"/>
      <c r="H2" s="58"/>
      <c r="J2" s="220" t="str">
        <f>+'2 CONTEXTO E IDENTIFICACIÓN'!$E$6</f>
        <v xml:space="preserve">Vigencia: </v>
      </c>
      <c r="K2" s="218">
        <f>'2 CONTEXTO E IDENTIFICACIÓN'!G6</f>
        <v>46023</v>
      </c>
      <c r="L2" s="219" t="s">
        <v>100</v>
      </c>
      <c r="M2" s="216">
        <f>'2 CONTEXTO E IDENTIFICACIÓN'!J6</f>
        <v>46387</v>
      </c>
      <c r="N2" s="59"/>
      <c r="O2" s="59"/>
      <c r="P2" s="58"/>
      <c r="AF2" s="57"/>
      <c r="AG2" s="57"/>
      <c r="AH2" s="57"/>
      <c r="AI2" s="57"/>
      <c r="AJ2" s="57"/>
    </row>
    <row r="3" spans="1:38" s="56" customFormat="1" x14ac:dyDescent="0.2">
      <c r="A3" s="60"/>
      <c r="B3" s="58"/>
      <c r="C3" s="58"/>
      <c r="D3" s="58"/>
      <c r="E3" s="221"/>
      <c r="F3" s="221"/>
      <c r="G3" s="58"/>
      <c r="H3" s="58"/>
      <c r="N3" s="59"/>
      <c r="O3" s="59"/>
      <c r="P3" s="58"/>
      <c r="AF3" s="57"/>
      <c r="AG3" s="57"/>
      <c r="AH3" s="57"/>
      <c r="AI3" s="57"/>
      <c r="AJ3" s="57"/>
    </row>
    <row r="4" spans="1:38" s="56" customFormat="1" ht="17.45" customHeight="1" x14ac:dyDescent="0.2">
      <c r="A4" s="12" t="s">
        <v>95</v>
      </c>
      <c r="B4" s="468" t="str">
        <f>'2 CONTEXTO E IDENTIFICACIÓN'!B5</f>
        <v>POLITECNICO COLOMBIANO JAIME ISAZA CADAVID</v>
      </c>
      <c r="C4" s="468"/>
      <c r="D4" s="468"/>
      <c r="E4" s="54"/>
      <c r="F4" s="221"/>
      <c r="G4" s="58"/>
      <c r="H4" s="58"/>
      <c r="I4" s="222"/>
      <c r="J4" s="222"/>
      <c r="K4" s="223"/>
      <c r="L4" s="223"/>
      <c r="M4" s="223"/>
      <c r="N4" s="59"/>
      <c r="O4" s="59"/>
      <c r="P4" s="58"/>
      <c r="AF4" s="57"/>
      <c r="AG4" s="57"/>
      <c r="AH4" s="57"/>
      <c r="AI4" s="57"/>
      <c r="AJ4" s="57"/>
    </row>
    <row r="5" spans="1:38" s="56" customFormat="1" ht="33" customHeight="1" x14ac:dyDescent="0.2">
      <c r="A5" s="12" t="s">
        <v>96</v>
      </c>
      <c r="B5" s="468" t="str">
        <f>'2 CONTEXTO E IDENTIFICACIÓN'!F5</f>
        <v>NORMATIVA Y LEGAL</v>
      </c>
      <c r="C5" s="469"/>
      <c r="D5" s="469"/>
      <c r="E5" s="54"/>
      <c r="F5" s="221"/>
      <c r="G5" s="58"/>
      <c r="H5" s="58"/>
      <c r="I5" s="222"/>
      <c r="J5" s="222"/>
      <c r="K5" s="223"/>
      <c r="L5" s="223"/>
      <c r="M5" s="223"/>
      <c r="N5" s="59"/>
      <c r="O5" s="59"/>
      <c r="P5" s="58"/>
      <c r="AF5" s="57"/>
      <c r="AG5" s="57"/>
      <c r="AH5" s="57"/>
      <c r="AI5" s="57"/>
      <c r="AJ5" s="57"/>
    </row>
    <row r="6" spans="1:38" s="56" customFormat="1" ht="15" thickBot="1" x14ac:dyDescent="0.25">
      <c r="D6" s="54"/>
      <c r="E6" s="54"/>
      <c r="F6" s="114"/>
      <c r="AF6" s="57"/>
      <c r="AG6" s="57"/>
      <c r="AH6" s="57"/>
      <c r="AI6" s="57"/>
      <c r="AJ6" s="57"/>
    </row>
    <row r="7" spans="1:38" s="56" customFormat="1" ht="13.5" thickBot="1" x14ac:dyDescent="0.25">
      <c r="A7" s="548" t="s">
        <v>292</v>
      </c>
      <c r="B7" s="549"/>
      <c r="C7" s="549"/>
      <c r="D7" s="549"/>
      <c r="E7" s="549"/>
      <c r="F7" s="549"/>
      <c r="G7" s="550"/>
      <c r="I7" s="548" t="s">
        <v>320</v>
      </c>
      <c r="J7" s="549"/>
      <c r="K7" s="549"/>
      <c r="L7" s="549"/>
      <c r="M7" s="549"/>
      <c r="N7" s="549"/>
      <c r="O7" s="550"/>
      <c r="R7" s="61"/>
      <c r="S7" s="62"/>
      <c r="T7" s="480" t="s">
        <v>156</v>
      </c>
      <c r="U7" s="480"/>
      <c r="V7" s="480"/>
      <c r="W7" s="480"/>
      <c r="X7" s="481"/>
      <c r="AF7" s="57"/>
      <c r="AG7" s="57"/>
      <c r="AH7" s="57"/>
      <c r="AI7" s="57"/>
      <c r="AJ7" s="57"/>
    </row>
    <row r="8" spans="1:38" x14ac:dyDescent="0.25">
      <c r="A8" s="66"/>
      <c r="B8" s="67"/>
      <c r="C8" s="480" t="s">
        <v>156</v>
      </c>
      <c r="D8" s="480"/>
      <c r="E8" s="480"/>
      <c r="F8" s="480"/>
      <c r="G8" s="481"/>
      <c r="H8" s="65"/>
      <c r="I8" s="66"/>
      <c r="J8" s="67"/>
      <c r="K8" s="480" t="s">
        <v>156</v>
      </c>
      <c r="L8" s="480"/>
      <c r="M8" s="480"/>
      <c r="N8" s="480"/>
      <c r="O8" s="481"/>
      <c r="P8" s="65"/>
      <c r="R8" s="69"/>
      <c r="T8" s="70">
        <v>0.2</v>
      </c>
      <c r="U8" s="70">
        <v>0.4</v>
      </c>
      <c r="V8" s="70">
        <v>0.6</v>
      </c>
      <c r="W8" s="70">
        <v>0.8</v>
      </c>
      <c r="X8" s="71">
        <v>1</v>
      </c>
      <c r="Y8" s="72"/>
      <c r="Z8" s="72"/>
      <c r="AA8" s="72"/>
      <c r="AB8" s="72"/>
      <c r="AC8" s="72"/>
      <c r="AD8" s="72"/>
      <c r="AE8" s="72"/>
    </row>
    <row r="9" spans="1:38" x14ac:dyDescent="0.2">
      <c r="A9" s="69"/>
      <c r="B9" s="78"/>
      <c r="C9" s="79" t="s">
        <v>270</v>
      </c>
      <c r="D9" s="79" t="s">
        <v>274</v>
      </c>
      <c r="E9" s="79" t="s">
        <v>278</v>
      </c>
      <c r="F9" s="79" t="s">
        <v>283</v>
      </c>
      <c r="G9" s="80" t="s">
        <v>288</v>
      </c>
      <c r="H9" s="65"/>
      <c r="I9" s="69"/>
      <c r="J9" s="78"/>
      <c r="K9" s="79" t="s">
        <v>270</v>
      </c>
      <c r="L9" s="79" t="s">
        <v>274</v>
      </c>
      <c r="M9" s="79" t="s">
        <v>278</v>
      </c>
      <c r="N9" s="79" t="s">
        <v>283</v>
      </c>
      <c r="O9" s="80" t="s">
        <v>288</v>
      </c>
      <c r="P9" s="65"/>
      <c r="R9" s="69"/>
      <c r="S9" s="81"/>
      <c r="T9" s="82" t="s">
        <v>270</v>
      </c>
      <c r="U9" s="82" t="s">
        <v>274</v>
      </c>
      <c r="V9" s="82" t="s">
        <v>278</v>
      </c>
      <c r="W9" s="82" t="s">
        <v>283</v>
      </c>
      <c r="X9" s="83" t="s">
        <v>288</v>
      </c>
      <c r="AA9" s="72"/>
      <c r="AB9" s="72"/>
      <c r="AC9" s="84"/>
      <c r="AD9" s="84"/>
      <c r="AE9" s="84"/>
      <c r="AF9" s="84"/>
      <c r="AG9" s="84"/>
      <c r="AH9" s="84"/>
      <c r="AI9" s="84"/>
      <c r="AJ9" s="84"/>
      <c r="AK9" s="84"/>
      <c r="AL9" s="84"/>
    </row>
    <row r="10" spans="1:38" ht="55.5" customHeight="1" x14ac:dyDescent="0.2">
      <c r="A10" s="486" t="s">
        <v>137</v>
      </c>
      <c r="B10" s="79" t="s">
        <v>286</v>
      </c>
      <c r="C10" s="89" t="str">
        <f>+'4 MAPA CALOR INHERENTE'!I9</f>
        <v xml:space="preserve">                  </v>
      </c>
      <c r="D10" s="89" t="str">
        <f>+'4 MAPA CALOR INHERENTE'!J9</f>
        <v xml:space="preserve">                  </v>
      </c>
      <c r="E10" s="89" t="str">
        <f>+'4 MAPA CALOR INHERENTE'!K9</f>
        <v xml:space="preserve">                  </v>
      </c>
      <c r="F10" s="89" t="str">
        <f>+'4 MAPA CALOR INHERENTE'!L9</f>
        <v xml:space="preserve">         R121         </v>
      </c>
      <c r="G10" s="90" t="str">
        <f>+'4 MAPA CALOR INHERENTE'!M9</f>
        <v xml:space="preserve">                  </v>
      </c>
      <c r="H10" s="88"/>
      <c r="I10" s="486" t="s">
        <v>137</v>
      </c>
      <c r="J10" s="79" t="s">
        <v>286</v>
      </c>
      <c r="K10" s="89" t="str">
        <f>+'6 MAPA CALOR RESIDUAL'!K9</f>
        <v xml:space="preserve">                  </v>
      </c>
      <c r="L10" s="89" t="str">
        <f>+'6 MAPA CALOR RESIDUAL'!L9</f>
        <v xml:space="preserve">                  </v>
      </c>
      <c r="M10" s="89" t="str">
        <f>+'6 MAPA CALOR RESIDUAL'!M9</f>
        <v xml:space="preserve">                  </v>
      </c>
      <c r="N10" s="89" t="str">
        <f>+'6 MAPA CALOR RESIDUAL'!N9</f>
        <v xml:space="preserve">                  </v>
      </c>
      <c r="O10" s="90" t="str">
        <f>+'6 MAPA CALOR RESIDUAL'!O9</f>
        <v xml:space="preserve">                  </v>
      </c>
      <c r="P10" s="88"/>
      <c r="Q10" s="547" t="s">
        <v>137</v>
      </c>
      <c r="R10" s="91">
        <v>1</v>
      </c>
      <c r="S10" s="82" t="s">
        <v>286</v>
      </c>
      <c r="T10" s="89" t="s">
        <v>296</v>
      </c>
      <c r="U10" s="89" t="s">
        <v>296</v>
      </c>
      <c r="V10" s="89" t="s">
        <v>296</v>
      </c>
      <c r="W10" s="89" t="s">
        <v>296</v>
      </c>
      <c r="X10" s="90" t="s">
        <v>297</v>
      </c>
      <c r="AA10" s="72"/>
      <c r="AB10" s="72"/>
      <c r="AC10" s="84"/>
      <c r="AD10" s="84"/>
      <c r="AE10" s="84"/>
      <c r="AF10" s="92"/>
      <c r="AG10" s="92"/>
      <c r="AH10" s="92"/>
      <c r="AI10" s="92"/>
      <c r="AJ10" s="92"/>
      <c r="AK10" s="84"/>
      <c r="AL10" s="84"/>
    </row>
    <row r="11" spans="1:38" ht="55.5" customHeight="1" x14ac:dyDescent="0.2">
      <c r="A11" s="486"/>
      <c r="B11" s="79" t="s">
        <v>281</v>
      </c>
      <c r="C11" s="93" t="str">
        <f>+'4 MAPA CALOR INHERENTE'!I10</f>
        <v xml:space="preserve">                  </v>
      </c>
      <c r="D11" s="93" t="str">
        <f>+'4 MAPA CALOR INHERENTE'!J10</f>
        <v xml:space="preserve">                  </v>
      </c>
      <c r="E11" s="89" t="str">
        <f>+'4 MAPA CALOR INHERENTE'!K10</f>
        <v xml:space="preserve">   R115               </v>
      </c>
      <c r="F11" s="89" t="str">
        <f>+'4 MAPA CALOR INHERENTE'!L10</f>
        <v xml:space="preserve">                  </v>
      </c>
      <c r="G11" s="90" t="str">
        <f>+'4 MAPA CALOR INHERENTE'!M10</f>
        <v xml:space="preserve">                  </v>
      </c>
      <c r="H11" s="88"/>
      <c r="I11" s="486"/>
      <c r="J11" s="79" t="s">
        <v>281</v>
      </c>
      <c r="K11" s="93" t="str">
        <f>+'6 MAPA CALOR RESIDUAL'!K10</f>
        <v xml:space="preserve">                  </v>
      </c>
      <c r="L11" s="93" t="str">
        <f>+'6 MAPA CALOR RESIDUAL'!L10</f>
        <v xml:space="preserve">                  </v>
      </c>
      <c r="M11" s="89" t="str">
        <f>+'6 MAPA CALOR RESIDUAL'!M10</f>
        <v xml:space="preserve">                  </v>
      </c>
      <c r="N11" s="89" t="str">
        <f>+'6 MAPA CALOR RESIDUAL'!N10</f>
        <v xml:space="preserve">                  </v>
      </c>
      <c r="O11" s="90" t="str">
        <f>+'6 MAPA CALOR RESIDUAL'!O10</f>
        <v xml:space="preserve">                  </v>
      </c>
      <c r="P11" s="88"/>
      <c r="Q11" s="547"/>
      <c r="R11" s="91">
        <v>0.8</v>
      </c>
      <c r="S11" s="82" t="s">
        <v>281</v>
      </c>
      <c r="T11" s="93" t="s">
        <v>278</v>
      </c>
      <c r="U11" s="93" t="s">
        <v>278</v>
      </c>
      <c r="V11" s="89" t="s">
        <v>296</v>
      </c>
      <c r="W11" s="89" t="s">
        <v>296</v>
      </c>
      <c r="X11" s="90" t="s">
        <v>297</v>
      </c>
      <c r="AA11" s="72"/>
      <c r="AB11" s="72"/>
      <c r="AC11" s="84"/>
      <c r="AD11" s="94"/>
      <c r="AE11" s="95"/>
      <c r="AF11" s="92"/>
      <c r="AG11" s="92"/>
      <c r="AH11" s="92"/>
      <c r="AI11" s="92"/>
      <c r="AJ11" s="92"/>
      <c r="AK11" s="84"/>
      <c r="AL11" s="84"/>
    </row>
    <row r="12" spans="1:38" ht="55.5" customHeight="1" x14ac:dyDescent="0.2">
      <c r="A12" s="486"/>
      <c r="B12" s="79" t="s">
        <v>276</v>
      </c>
      <c r="C12" s="93" t="str">
        <f>+'4 MAPA CALOR INHERENTE'!I11</f>
        <v xml:space="preserve">                  </v>
      </c>
      <c r="D12" s="93" t="str">
        <f>+'4 MAPA CALOR INHERENTE'!J11</f>
        <v xml:space="preserve"> R113 R114                </v>
      </c>
      <c r="E12" s="93" t="str">
        <f>+'4 MAPA CALOR INHERENTE'!K11</f>
        <v xml:space="preserve">     R117     R122        </v>
      </c>
      <c r="F12" s="89" t="str">
        <f>+'4 MAPA CALOR INHERENTE'!L11</f>
        <v xml:space="preserve">      R118  R120          </v>
      </c>
      <c r="G12" s="90" t="str">
        <f>+'4 MAPA CALOR INHERENTE'!M11</f>
        <v xml:space="preserve">R112    R116              </v>
      </c>
      <c r="H12" s="88"/>
      <c r="I12" s="486"/>
      <c r="J12" s="79" t="s">
        <v>276</v>
      </c>
      <c r="K12" s="93" t="str">
        <f>+'6 MAPA CALOR RESIDUAL'!K11</f>
        <v xml:space="preserve">                  </v>
      </c>
      <c r="L12" s="93" t="str">
        <f>+'6 MAPA CALOR RESIDUAL'!L11</f>
        <v xml:space="preserve">                  </v>
      </c>
      <c r="M12" s="93" t="str">
        <f>+'6 MAPA CALOR RESIDUAL'!M11</f>
        <v xml:space="preserve">                  </v>
      </c>
      <c r="N12" s="89" t="str">
        <f>+'6 MAPA CALOR RESIDUAL'!N11</f>
        <v xml:space="preserve">         R121         </v>
      </c>
      <c r="O12" s="90" t="str">
        <f>+'6 MAPA CALOR RESIDUAL'!O11</f>
        <v xml:space="preserve">                  </v>
      </c>
      <c r="P12" s="88"/>
      <c r="Q12" s="547"/>
      <c r="R12" s="91">
        <v>0.6</v>
      </c>
      <c r="S12" s="82" t="s">
        <v>276</v>
      </c>
      <c r="T12" s="93" t="s">
        <v>278</v>
      </c>
      <c r="U12" s="93" t="s">
        <v>278</v>
      </c>
      <c r="V12" s="93" t="s">
        <v>278</v>
      </c>
      <c r="W12" s="89" t="s">
        <v>296</v>
      </c>
      <c r="X12" s="90" t="s">
        <v>297</v>
      </c>
      <c r="AA12" s="72"/>
      <c r="AB12" s="72"/>
      <c r="AC12" s="84"/>
      <c r="AD12" s="94"/>
      <c r="AE12" s="95"/>
      <c r="AF12" s="92"/>
      <c r="AG12" s="92"/>
      <c r="AH12" s="92"/>
      <c r="AI12" s="92"/>
      <c r="AJ12" s="96"/>
      <c r="AK12" s="84"/>
      <c r="AL12" s="84"/>
    </row>
    <row r="13" spans="1:38" ht="55.5" customHeight="1" x14ac:dyDescent="0.2">
      <c r="A13" s="486"/>
      <c r="B13" s="79" t="s">
        <v>272</v>
      </c>
      <c r="C13" s="97" t="str">
        <f>+'4 MAPA CALOR INHERENTE'!I12</f>
        <v xml:space="preserve">                  </v>
      </c>
      <c r="D13" s="93" t="str">
        <f>+'4 MAPA CALOR INHERENTE'!J12</f>
        <v xml:space="preserve">                  </v>
      </c>
      <c r="E13" s="93" t="str">
        <f>+'4 MAPA CALOR INHERENTE'!K12</f>
        <v xml:space="preserve">                  </v>
      </c>
      <c r="F13" s="89" t="str">
        <f>+'4 MAPA CALOR INHERENTE'!L12</f>
        <v xml:space="preserve">       R119           </v>
      </c>
      <c r="G13" s="90" t="str">
        <f>+'4 MAPA CALOR INHERENTE'!M12</f>
        <v xml:space="preserve">                  </v>
      </c>
      <c r="H13" s="88"/>
      <c r="I13" s="486"/>
      <c r="J13" s="79" t="s">
        <v>272</v>
      </c>
      <c r="K13" s="97" t="str">
        <f>+'6 MAPA CALOR RESIDUAL'!K12</f>
        <v xml:space="preserve">                  </v>
      </c>
      <c r="L13" s="93" t="str">
        <f>+'6 MAPA CALOR RESIDUAL'!L12</f>
        <v xml:space="preserve">                  </v>
      </c>
      <c r="M13" s="93" t="str">
        <f>+'6 MAPA CALOR RESIDUAL'!M12</f>
        <v xml:space="preserve">          R122        </v>
      </c>
      <c r="N13" s="89" t="str">
        <f>+'6 MAPA CALOR RESIDUAL'!N12</f>
        <v xml:space="preserve">                  </v>
      </c>
      <c r="O13" s="90" t="str">
        <f>+'6 MAPA CALOR RESIDUAL'!O12</f>
        <v xml:space="preserve">                  </v>
      </c>
      <c r="P13" s="88"/>
      <c r="Q13" s="547"/>
      <c r="R13" s="91">
        <v>0.4</v>
      </c>
      <c r="S13" s="82" t="s">
        <v>272</v>
      </c>
      <c r="T13" s="97" t="s">
        <v>298</v>
      </c>
      <c r="U13" s="93" t="s">
        <v>278</v>
      </c>
      <c r="V13" s="93" t="s">
        <v>278</v>
      </c>
      <c r="W13" s="89" t="s">
        <v>296</v>
      </c>
      <c r="X13" s="90" t="s">
        <v>297</v>
      </c>
      <c r="AA13" s="72"/>
      <c r="AB13" s="72"/>
      <c r="AC13" s="84"/>
      <c r="AD13" s="94"/>
      <c r="AE13" s="95"/>
      <c r="AF13" s="92"/>
      <c r="AG13" s="92"/>
      <c r="AH13" s="92"/>
      <c r="AI13" s="96"/>
      <c r="AJ13" s="92"/>
      <c r="AK13" s="84"/>
      <c r="AL13" s="84"/>
    </row>
    <row r="14" spans="1:38" ht="55.5" customHeight="1" thickBot="1" x14ac:dyDescent="0.25">
      <c r="A14" s="487"/>
      <c r="B14" s="98" t="s">
        <v>268</v>
      </c>
      <c r="C14" s="99" t="str">
        <f>+'4 MAPA CALOR INHERENTE'!I13</f>
        <v xml:space="preserve">                  </v>
      </c>
      <c r="D14" s="99" t="str">
        <f>+'4 MAPA CALOR INHERENTE'!J13</f>
        <v xml:space="preserve">                  </v>
      </c>
      <c r="E14" s="100" t="str">
        <f>+'4 MAPA CALOR INHERENTE'!K13</f>
        <v xml:space="preserve">                  </v>
      </c>
      <c r="F14" s="101" t="str">
        <f>+'4 MAPA CALOR INHERENTE'!L13</f>
        <v xml:space="preserve">                  </v>
      </c>
      <c r="G14" s="102" t="str">
        <f>+'4 MAPA CALOR INHERENTE'!M13</f>
        <v xml:space="preserve">                  </v>
      </c>
      <c r="H14" s="88"/>
      <c r="I14" s="487"/>
      <c r="J14" s="98" t="s">
        <v>268</v>
      </c>
      <c r="K14" s="99" t="str">
        <f>+'6 MAPA CALOR RESIDUAL'!K13</f>
        <v xml:space="preserve">                  </v>
      </c>
      <c r="L14" s="99" t="str">
        <f>+'6 MAPA CALOR RESIDUAL'!L13</f>
        <v xml:space="preserve"> R113 R114                </v>
      </c>
      <c r="M14" s="100" t="str">
        <f>+'6 MAPA CALOR RESIDUAL'!M13</f>
        <v xml:space="preserve">   R115  R117             </v>
      </c>
      <c r="N14" s="101" t="str">
        <f>+'6 MAPA CALOR RESIDUAL'!N13</f>
        <v xml:space="preserve">      R118 R119 R120          </v>
      </c>
      <c r="O14" s="102" t="str">
        <f>+'6 MAPA CALOR RESIDUAL'!O13</f>
        <v xml:space="preserve">R112    R116              </v>
      </c>
      <c r="P14" s="88"/>
      <c r="Q14" s="547"/>
      <c r="R14" s="103">
        <v>0.2</v>
      </c>
      <c r="S14" s="104" t="s">
        <v>268</v>
      </c>
      <c r="T14" s="99" t="s">
        <v>298</v>
      </c>
      <c r="U14" s="99" t="s">
        <v>298</v>
      </c>
      <c r="V14" s="100" t="s">
        <v>278</v>
      </c>
      <c r="W14" s="101" t="s">
        <v>296</v>
      </c>
      <c r="X14" s="102" t="s">
        <v>297</v>
      </c>
      <c r="AA14" s="72"/>
      <c r="AB14" s="72"/>
      <c r="AC14" s="84"/>
      <c r="AD14" s="94"/>
      <c r="AE14" s="95"/>
      <c r="AF14" s="92"/>
      <c r="AG14" s="92"/>
      <c r="AH14" s="92"/>
      <c r="AI14" s="105"/>
      <c r="AJ14" s="92"/>
      <c r="AK14" s="84"/>
      <c r="AL14" s="84"/>
    </row>
    <row r="15" spans="1:38" x14ac:dyDescent="0.2">
      <c r="A15" s="73"/>
      <c r="B15" s="88"/>
      <c r="C15" s="187"/>
      <c r="D15" s="188"/>
      <c r="E15" s="189"/>
      <c r="F15" s="189"/>
      <c r="G15" s="88"/>
      <c r="H15" s="88"/>
      <c r="I15" s="88"/>
      <c r="J15" s="88"/>
      <c r="K15" s="88"/>
      <c r="L15" s="88"/>
      <c r="M15" s="88"/>
      <c r="N15" s="88"/>
      <c r="O15" s="88"/>
      <c r="P15" s="88"/>
      <c r="AA15" s="72"/>
      <c r="AB15" s="72"/>
      <c r="AC15" s="84"/>
      <c r="AD15" s="94"/>
      <c r="AE15" s="95"/>
      <c r="AF15" s="92"/>
      <c r="AG15" s="92"/>
      <c r="AH15" s="92"/>
      <c r="AI15" s="92"/>
      <c r="AJ15" s="92"/>
      <c r="AK15" s="84"/>
      <c r="AL15" s="84"/>
    </row>
    <row r="16" spans="1:38" ht="25.5" x14ac:dyDescent="0.2">
      <c r="A16" s="73"/>
      <c r="B16" s="88"/>
      <c r="C16" s="187"/>
      <c r="D16" s="188"/>
      <c r="E16" s="189"/>
      <c r="F16" s="189"/>
      <c r="G16" s="88"/>
      <c r="H16" s="88"/>
      <c r="I16" s="88"/>
      <c r="J16" s="88"/>
      <c r="K16" s="88"/>
      <c r="L16" s="88"/>
      <c r="M16" s="88"/>
      <c r="N16" s="88"/>
      <c r="O16" s="88"/>
      <c r="P16" s="88"/>
      <c r="T16" s="76" t="s">
        <v>299</v>
      </c>
      <c r="V16" s="72"/>
      <c r="W16" s="72"/>
      <c r="X16" s="72"/>
      <c r="Y16" s="72"/>
      <c r="Z16" s="72"/>
      <c r="AA16" s="72"/>
      <c r="AB16" s="72"/>
      <c r="AC16" s="84"/>
      <c r="AD16" s="94"/>
      <c r="AE16" s="84"/>
      <c r="AF16" s="95"/>
      <c r="AG16" s="95"/>
      <c r="AH16" s="95"/>
      <c r="AI16" s="95"/>
      <c r="AJ16" s="95"/>
      <c r="AK16" s="84"/>
      <c r="AL16" s="84"/>
    </row>
    <row r="17" spans="1:38" x14ac:dyDescent="0.2">
      <c r="A17" s="73"/>
      <c r="B17" s="88"/>
      <c r="C17" s="187"/>
      <c r="D17" s="188"/>
      <c r="E17" s="189"/>
      <c r="F17" s="189"/>
      <c r="G17" s="88"/>
      <c r="H17" s="88"/>
      <c r="I17" s="88"/>
      <c r="J17" s="88"/>
      <c r="K17" s="88"/>
      <c r="L17" s="88"/>
      <c r="M17" s="88"/>
      <c r="N17" s="88"/>
      <c r="O17" s="88"/>
      <c r="P17" s="88"/>
      <c r="T17" s="106" t="s">
        <v>297</v>
      </c>
      <c r="V17" s="72"/>
      <c r="W17" s="72"/>
      <c r="X17" s="72"/>
      <c r="Y17" s="72"/>
      <c r="Z17" s="72"/>
      <c r="AA17" s="72"/>
      <c r="AB17" s="72"/>
      <c r="AC17" s="84"/>
      <c r="AD17" s="84"/>
      <c r="AE17" s="84"/>
      <c r="AF17" s="92"/>
      <c r="AG17" s="92"/>
      <c r="AH17" s="92"/>
      <c r="AI17" s="92"/>
      <c r="AJ17" s="92"/>
      <c r="AK17" s="84"/>
      <c r="AL17" s="84"/>
    </row>
    <row r="18" spans="1:38" x14ac:dyDescent="0.2">
      <c r="A18" s="73"/>
      <c r="B18" s="88"/>
      <c r="C18" s="187"/>
      <c r="D18" s="188"/>
      <c r="E18" s="189"/>
      <c r="F18" s="189"/>
      <c r="G18" s="88"/>
      <c r="H18" s="88"/>
      <c r="I18" s="88"/>
      <c r="J18" s="88"/>
      <c r="K18" s="88"/>
      <c r="L18" s="88"/>
      <c r="M18" s="88"/>
      <c r="N18" s="88"/>
      <c r="O18" s="88"/>
      <c r="P18" s="88"/>
      <c r="T18" s="89" t="s">
        <v>296</v>
      </c>
      <c r="U18" s="72"/>
      <c r="V18" s="72"/>
      <c r="W18" s="72"/>
      <c r="X18" s="72"/>
      <c r="Y18" s="72"/>
      <c r="Z18" s="72"/>
      <c r="AA18" s="72"/>
      <c r="AB18" s="72"/>
      <c r="AC18" s="84"/>
      <c r="AD18" s="84"/>
      <c r="AE18" s="84"/>
      <c r="AF18" s="92"/>
      <c r="AG18" s="92"/>
      <c r="AH18" s="92"/>
      <c r="AI18" s="92"/>
      <c r="AJ18" s="92"/>
      <c r="AK18" s="84"/>
      <c r="AL18" s="84"/>
    </row>
    <row r="19" spans="1:38" x14ac:dyDescent="0.2">
      <c r="A19" s="73"/>
      <c r="B19" s="88"/>
      <c r="C19" s="187"/>
      <c r="D19" s="188"/>
      <c r="E19" s="189"/>
      <c r="F19" s="189"/>
      <c r="G19" s="88"/>
      <c r="H19" s="88"/>
      <c r="I19" s="88"/>
      <c r="J19" s="88"/>
      <c r="K19" s="88"/>
      <c r="L19" s="88"/>
      <c r="M19" s="88"/>
      <c r="N19" s="88"/>
      <c r="O19" s="88"/>
      <c r="P19" s="88"/>
      <c r="S19" s="107"/>
      <c r="T19" s="93" t="s">
        <v>278</v>
      </c>
      <c r="U19" s="107"/>
      <c r="V19" s="107"/>
      <c r="W19" s="107"/>
      <c r="X19" s="107"/>
      <c r="Y19" s="107"/>
      <c r="Z19" s="107"/>
      <c r="AA19" s="107"/>
      <c r="AB19" s="107"/>
      <c r="AC19" s="84"/>
      <c r="AD19" s="84"/>
      <c r="AE19" s="108"/>
      <c r="AF19" s="108"/>
      <c r="AG19" s="108"/>
      <c r="AH19" s="108"/>
      <c r="AI19" s="108"/>
      <c r="AJ19" s="108"/>
      <c r="AK19" s="84"/>
      <c r="AL19" s="84"/>
    </row>
    <row r="20" spans="1:38" x14ac:dyDescent="0.2">
      <c r="A20" s="73"/>
      <c r="B20" s="88"/>
      <c r="C20" s="187"/>
      <c r="D20" s="188"/>
      <c r="E20" s="189"/>
      <c r="F20" s="189"/>
      <c r="G20" s="88"/>
      <c r="H20" s="88"/>
      <c r="I20" s="88"/>
      <c r="J20" s="88"/>
      <c r="K20" s="88"/>
      <c r="L20" s="88"/>
      <c r="M20" s="88"/>
      <c r="N20" s="88"/>
      <c r="O20" s="88"/>
      <c r="P20" s="88"/>
      <c r="S20" s="107"/>
      <c r="T20" s="97" t="s">
        <v>298</v>
      </c>
      <c r="AA20" s="107"/>
      <c r="AB20" s="107"/>
      <c r="AC20" s="84"/>
      <c r="AD20" s="84"/>
      <c r="AE20" s="84"/>
      <c r="AF20" s="92"/>
      <c r="AG20" s="92"/>
      <c r="AH20" s="92"/>
      <c r="AI20" s="92"/>
      <c r="AJ20" s="92"/>
      <c r="AK20" s="84"/>
      <c r="AL20" s="84"/>
    </row>
    <row r="21" spans="1:38" x14ac:dyDescent="0.2">
      <c r="A21" s="73"/>
      <c r="B21" s="88"/>
      <c r="C21" s="187"/>
      <c r="D21" s="188"/>
      <c r="E21" s="189"/>
      <c r="F21" s="189"/>
      <c r="G21" s="88"/>
      <c r="H21" s="88"/>
      <c r="I21" s="88"/>
      <c r="J21" s="88"/>
      <c r="K21" s="88"/>
      <c r="L21" s="88"/>
      <c r="M21" s="88"/>
      <c r="N21" s="88"/>
      <c r="O21" s="88"/>
      <c r="P21" s="88"/>
      <c r="Q21" s="109"/>
      <c r="R21" s="109"/>
      <c r="S21" s="107"/>
      <c r="AA21" s="107"/>
      <c r="AB21" s="107"/>
      <c r="AC21" s="84"/>
      <c r="AD21" s="84"/>
      <c r="AE21" s="84"/>
      <c r="AF21" s="92"/>
      <c r="AG21" s="92"/>
      <c r="AH21" s="92"/>
      <c r="AI21" s="92"/>
      <c r="AJ21" s="92"/>
      <c r="AK21" s="84"/>
      <c r="AL21" s="84"/>
    </row>
    <row r="22" spans="1:38" x14ac:dyDescent="0.2">
      <c r="A22" s="73"/>
      <c r="B22" s="88"/>
      <c r="C22" s="187"/>
      <c r="D22" s="188"/>
      <c r="E22" s="189"/>
      <c r="F22" s="189"/>
      <c r="G22" s="88"/>
      <c r="H22" s="88"/>
      <c r="I22" s="88"/>
      <c r="J22" s="88"/>
      <c r="K22" s="88"/>
      <c r="L22" s="88"/>
      <c r="M22" s="88"/>
      <c r="N22" s="88"/>
      <c r="O22" s="88"/>
      <c r="P22" s="88"/>
      <c r="Q22" s="109"/>
      <c r="R22" s="109"/>
      <c r="S22" s="110"/>
      <c r="AA22" s="107"/>
      <c r="AB22" s="107"/>
      <c r="AC22" s="84"/>
      <c r="AD22" s="105"/>
      <c r="AE22" s="105"/>
      <c r="AF22" s="105"/>
      <c r="AG22" s="105"/>
      <c r="AH22" s="105"/>
      <c r="AI22" s="105"/>
      <c r="AJ22" s="92"/>
      <c r="AK22" s="84"/>
      <c r="AL22" s="84"/>
    </row>
    <row r="23" spans="1:38" x14ac:dyDescent="0.2">
      <c r="A23" s="73"/>
      <c r="B23" s="88"/>
      <c r="C23" s="187"/>
      <c r="D23" s="188"/>
      <c r="E23" s="189"/>
      <c r="F23" s="189"/>
      <c r="G23" s="88"/>
      <c r="H23" s="88"/>
      <c r="I23" s="88"/>
      <c r="J23" s="88"/>
      <c r="K23" s="88"/>
      <c r="L23" s="88"/>
      <c r="M23" s="88"/>
      <c r="N23" s="88"/>
      <c r="O23" s="88"/>
      <c r="P23" s="88"/>
      <c r="Q23" s="109"/>
      <c r="R23" s="109"/>
      <c r="AC23" s="84"/>
      <c r="AD23" s="111"/>
      <c r="AE23" s="111"/>
      <c r="AF23" s="111"/>
      <c r="AG23" s="111"/>
      <c r="AH23" s="111"/>
      <c r="AI23" s="111"/>
      <c r="AJ23" s="92"/>
      <c r="AK23" s="84"/>
      <c r="AL23" s="84"/>
    </row>
    <row r="24" spans="1:38" x14ac:dyDescent="0.2">
      <c r="A24" s="73"/>
      <c r="B24" s="88"/>
      <c r="C24" s="187"/>
      <c r="D24" s="188"/>
      <c r="E24" s="189"/>
      <c r="F24" s="189"/>
      <c r="G24" s="88"/>
      <c r="H24" s="88"/>
      <c r="I24" s="88"/>
      <c r="J24" s="88"/>
      <c r="K24" s="88"/>
      <c r="L24" s="88"/>
      <c r="M24" s="88"/>
      <c r="N24" s="88"/>
      <c r="O24" s="88"/>
      <c r="P24" s="88"/>
      <c r="Q24" s="109"/>
      <c r="R24" s="109"/>
      <c r="AC24" s="84"/>
      <c r="AD24" s="105"/>
      <c r="AE24" s="105"/>
      <c r="AF24" s="105"/>
      <c r="AG24" s="105"/>
      <c r="AH24" s="105"/>
      <c r="AI24" s="105"/>
      <c r="AJ24" s="92"/>
      <c r="AK24" s="84"/>
      <c r="AL24" s="84"/>
    </row>
    <row r="25" spans="1:38" x14ac:dyDescent="0.2">
      <c r="A25" s="73"/>
      <c r="B25" s="88"/>
      <c r="C25" s="187"/>
      <c r="D25" s="188"/>
      <c r="E25" s="189"/>
      <c r="F25" s="189"/>
      <c r="G25" s="88"/>
      <c r="H25" s="88"/>
      <c r="I25" s="88"/>
      <c r="J25" s="88"/>
      <c r="K25" s="88"/>
      <c r="L25" s="88"/>
      <c r="M25" s="88"/>
      <c r="N25" s="88"/>
      <c r="O25" s="88"/>
      <c r="P25" s="88"/>
      <c r="AC25" s="84"/>
      <c r="AD25" s="105"/>
      <c r="AE25" s="105"/>
      <c r="AF25" s="105"/>
      <c r="AG25" s="105"/>
      <c r="AH25" s="105"/>
      <c r="AI25" s="105"/>
      <c r="AJ25" s="92"/>
      <c r="AK25" s="84"/>
      <c r="AL25" s="84"/>
    </row>
    <row r="26" spans="1:38" x14ac:dyDescent="0.25">
      <c r="A26" s="73"/>
      <c r="B26" s="88"/>
      <c r="C26" s="187"/>
      <c r="D26" s="188"/>
      <c r="E26" s="189"/>
      <c r="F26" s="189"/>
      <c r="G26" s="88"/>
      <c r="H26" s="88"/>
      <c r="I26" s="88"/>
      <c r="J26" s="88"/>
      <c r="K26" s="88"/>
      <c r="L26" s="88"/>
      <c r="M26" s="88"/>
      <c r="N26" s="88"/>
      <c r="O26" s="88"/>
      <c r="P26" s="88"/>
    </row>
    <row r="27" spans="1:38" x14ac:dyDescent="0.25">
      <c r="A27" s="73"/>
      <c r="B27" s="88"/>
      <c r="C27" s="187"/>
      <c r="D27" s="188"/>
      <c r="E27" s="189"/>
      <c r="F27" s="189"/>
      <c r="G27" s="88"/>
      <c r="H27" s="88"/>
      <c r="I27" s="88"/>
      <c r="J27" s="88"/>
      <c r="K27" s="88"/>
      <c r="L27" s="88"/>
      <c r="M27" s="88"/>
      <c r="N27" s="88"/>
      <c r="O27" s="88"/>
      <c r="P27" s="88"/>
    </row>
    <row r="28" spans="1:38" x14ac:dyDescent="0.25">
      <c r="A28" s="73"/>
      <c r="B28" s="88"/>
      <c r="C28" s="187"/>
      <c r="D28" s="188"/>
      <c r="E28" s="189"/>
      <c r="F28" s="189"/>
      <c r="G28" s="88"/>
      <c r="H28" s="88"/>
      <c r="I28" s="88"/>
      <c r="J28" s="88"/>
      <c r="K28" s="88"/>
      <c r="L28" s="88"/>
      <c r="M28" s="88"/>
      <c r="N28" s="88"/>
      <c r="O28" s="88"/>
      <c r="P28" s="88"/>
    </row>
    <row r="29" spans="1:38" x14ac:dyDescent="0.25">
      <c r="A29" s="73"/>
      <c r="B29" s="88"/>
      <c r="C29" s="187"/>
      <c r="D29" s="188"/>
      <c r="E29" s="189"/>
      <c r="F29" s="189"/>
      <c r="G29" s="88"/>
      <c r="H29" s="88"/>
      <c r="I29" s="88"/>
      <c r="J29" s="88"/>
      <c r="K29" s="88"/>
      <c r="L29" s="88"/>
      <c r="M29" s="88"/>
      <c r="N29" s="88"/>
      <c r="O29" s="88"/>
      <c r="P29" s="88"/>
    </row>
    <row r="30" spans="1:38" ht="14.45" customHeight="1" x14ac:dyDescent="0.25">
      <c r="B30" s="68"/>
      <c r="D30" s="68"/>
      <c r="G30" s="68"/>
      <c r="H30" s="68"/>
      <c r="I30" s="68"/>
      <c r="J30" s="68"/>
      <c r="K30" s="68"/>
      <c r="L30" s="68"/>
      <c r="M30" s="68"/>
      <c r="N30" s="68"/>
      <c r="O30" s="68"/>
      <c r="P30" s="68"/>
      <c r="AA30" s="73"/>
      <c r="AB30" s="73"/>
      <c r="AC30" s="73"/>
      <c r="AD30" s="73"/>
      <c r="AE30" s="73"/>
      <c r="AF30" s="68"/>
      <c r="AG30" s="68"/>
      <c r="AH30" s="68"/>
      <c r="AI30" s="68"/>
      <c r="AJ30" s="68"/>
    </row>
    <row r="31" spans="1:38" ht="39" customHeight="1" x14ac:dyDescent="0.25">
      <c r="B31" s="68"/>
      <c r="D31" s="68"/>
      <c r="G31" s="68"/>
      <c r="H31" s="68"/>
      <c r="I31" s="68"/>
      <c r="J31" s="68"/>
      <c r="K31" s="68"/>
      <c r="L31" s="68"/>
      <c r="M31" s="68"/>
      <c r="N31" s="68"/>
      <c r="O31" s="68"/>
      <c r="P31" s="68"/>
      <c r="AA31" s="73"/>
      <c r="AB31" s="73"/>
      <c r="AC31" s="73"/>
      <c r="AD31" s="73"/>
      <c r="AE31" s="73"/>
      <c r="AF31" s="68"/>
      <c r="AG31" s="68"/>
      <c r="AH31" s="68"/>
      <c r="AI31" s="68"/>
      <c r="AJ31" s="68"/>
    </row>
    <row r="32" spans="1:38" ht="19.5" customHeight="1" x14ac:dyDescent="0.25">
      <c r="B32" s="68"/>
      <c r="D32" s="68"/>
      <c r="G32" s="68"/>
      <c r="H32" s="68"/>
      <c r="I32" s="68"/>
      <c r="J32" s="68"/>
      <c r="K32" s="68"/>
      <c r="L32" s="68"/>
      <c r="M32" s="68"/>
      <c r="N32" s="68"/>
      <c r="O32" s="68"/>
      <c r="P32" s="68"/>
      <c r="AA32" s="73"/>
      <c r="AB32" s="73"/>
      <c r="AC32" s="73"/>
      <c r="AD32" s="73"/>
      <c r="AE32" s="73"/>
      <c r="AF32" s="68"/>
      <c r="AG32" s="68"/>
      <c r="AH32" s="68"/>
      <c r="AI32" s="68"/>
      <c r="AJ32" s="68"/>
    </row>
    <row r="33" spans="2:36" ht="19.5" customHeight="1" x14ac:dyDescent="0.25">
      <c r="B33" s="68"/>
      <c r="D33" s="68"/>
      <c r="G33" s="68"/>
      <c r="H33" s="68"/>
      <c r="I33" s="68"/>
      <c r="J33" s="68"/>
      <c r="K33" s="68"/>
      <c r="L33" s="68"/>
      <c r="M33" s="68"/>
      <c r="N33" s="68"/>
      <c r="O33" s="68"/>
      <c r="P33" s="68"/>
      <c r="AA33" s="73"/>
      <c r="AB33" s="73"/>
      <c r="AC33" s="73"/>
      <c r="AD33" s="73"/>
      <c r="AE33" s="73"/>
      <c r="AF33" s="68"/>
      <c r="AG33" s="68"/>
      <c r="AH33" s="68"/>
      <c r="AI33" s="68"/>
      <c r="AJ33" s="68"/>
    </row>
    <row r="34" spans="2:36" ht="19.5" customHeight="1" x14ac:dyDescent="0.25">
      <c r="B34" s="68"/>
      <c r="D34" s="68"/>
      <c r="G34" s="68"/>
      <c r="H34" s="68"/>
      <c r="I34" s="68"/>
      <c r="J34" s="68"/>
      <c r="K34" s="68"/>
      <c r="L34" s="68"/>
      <c r="M34" s="68"/>
      <c r="N34" s="68"/>
      <c r="O34" s="68"/>
      <c r="P34" s="68"/>
      <c r="AA34" s="73"/>
      <c r="AB34" s="73"/>
      <c r="AC34" s="73"/>
      <c r="AD34" s="73"/>
      <c r="AE34" s="73"/>
      <c r="AF34" s="68"/>
      <c r="AG34" s="68"/>
      <c r="AH34" s="68"/>
      <c r="AI34" s="68"/>
      <c r="AJ34" s="68"/>
    </row>
    <row r="35" spans="2:36" ht="19.5" customHeight="1" x14ac:dyDescent="0.25">
      <c r="B35" s="68"/>
      <c r="D35" s="68"/>
      <c r="G35" s="68"/>
      <c r="H35" s="68"/>
      <c r="I35" s="68"/>
      <c r="J35" s="68"/>
      <c r="K35" s="68"/>
      <c r="L35" s="68"/>
      <c r="M35" s="68"/>
      <c r="N35" s="68"/>
      <c r="O35" s="68"/>
      <c r="P35" s="68"/>
      <c r="AA35" s="73"/>
      <c r="AB35" s="73"/>
      <c r="AC35" s="73"/>
      <c r="AD35" s="73"/>
      <c r="AE35" s="73"/>
      <c r="AF35" s="68"/>
      <c r="AG35" s="68"/>
      <c r="AH35" s="68"/>
      <c r="AI35" s="68"/>
      <c r="AJ35" s="68"/>
    </row>
    <row r="36" spans="2:36" ht="19.5" customHeight="1" x14ac:dyDescent="0.25">
      <c r="B36" s="68"/>
      <c r="D36" s="68"/>
      <c r="G36" s="68"/>
      <c r="H36" s="68"/>
      <c r="I36" s="68"/>
      <c r="J36" s="68"/>
      <c r="K36" s="68"/>
      <c r="L36" s="68"/>
      <c r="M36" s="68"/>
      <c r="N36" s="68"/>
      <c r="O36" s="68"/>
      <c r="P36" s="68"/>
      <c r="AA36" s="73"/>
      <c r="AB36" s="73"/>
      <c r="AC36" s="73"/>
      <c r="AD36" s="73"/>
      <c r="AE36" s="73"/>
      <c r="AF36" s="68"/>
      <c r="AG36" s="68"/>
      <c r="AH36" s="68"/>
      <c r="AI36" s="68"/>
      <c r="AJ36" s="68"/>
    </row>
    <row r="37" spans="2:36" x14ac:dyDescent="0.25"/>
    <row r="38" spans="2:36" x14ac:dyDescent="0.25"/>
    <row r="39" spans="2:36" x14ac:dyDescent="0.25"/>
    <row r="40" spans="2:36" x14ac:dyDescent="0.25"/>
    <row r="41" spans="2:36" x14ac:dyDescent="0.25"/>
    <row r="42" spans="2:36" x14ac:dyDescent="0.25"/>
    <row r="43" spans="2:36" x14ac:dyDescent="0.25"/>
    <row r="44" spans="2:36" x14ac:dyDescent="0.25"/>
    <row r="45" spans="2:36" x14ac:dyDescent="0.25"/>
    <row r="46" spans="2:36" x14ac:dyDescent="0.25"/>
    <row r="47" spans="2:36" x14ac:dyDescent="0.25"/>
    <row r="48" spans="2:36" x14ac:dyDescent="0.25"/>
    <row r="49" x14ac:dyDescent="0.25"/>
    <row r="50" x14ac:dyDescent="0.25"/>
    <row r="51" x14ac:dyDescent="0.25"/>
    <row r="52" x14ac:dyDescent="0.25"/>
    <row r="53" x14ac:dyDescent="0.25"/>
    <row r="54" x14ac:dyDescent="0.25"/>
    <row r="55" x14ac:dyDescent="0.25"/>
    <row r="56" x14ac:dyDescent="0.25"/>
    <row r="57" x14ac:dyDescent="0.25"/>
    <row r="58" x14ac:dyDescent="0.25"/>
    <row r="59" x14ac:dyDescent="0.25"/>
    <row r="60" x14ac:dyDescent="0.25"/>
    <row r="61" x14ac:dyDescent="0.25"/>
    <row r="62" x14ac:dyDescent="0.25"/>
    <row r="63" x14ac:dyDescent="0.25"/>
    <row r="64" x14ac:dyDescent="0.25"/>
    <row r="65" x14ac:dyDescent="0.25"/>
    <row r="66" x14ac:dyDescent="0.25"/>
    <row r="67" x14ac:dyDescent="0.25"/>
    <row r="68" x14ac:dyDescent="0.25"/>
    <row r="69" x14ac:dyDescent="0.25"/>
    <row r="70" x14ac:dyDescent="0.25"/>
    <row r="71" x14ac:dyDescent="0.25"/>
    <row r="72" x14ac:dyDescent="0.25"/>
  </sheetData>
  <sheetProtection sheet="1" formatCells="0" formatColumns="0" formatRows="0" sort="0" autoFilter="0" pivotTables="0"/>
  <dataConsolidate/>
  <mergeCells count="13">
    <mergeCell ref="B1:D2"/>
    <mergeCell ref="A1:A2"/>
    <mergeCell ref="I7:O7"/>
    <mergeCell ref="T7:X7"/>
    <mergeCell ref="K8:O8"/>
    <mergeCell ref="B4:D4"/>
    <mergeCell ref="B5:D5"/>
    <mergeCell ref="E1:F1"/>
    <mergeCell ref="I10:I14"/>
    <mergeCell ref="Q10:Q14"/>
    <mergeCell ref="A7:G7"/>
    <mergeCell ref="C8:G8"/>
    <mergeCell ref="A10:A14"/>
  </mergeCells>
  <conditionalFormatting sqref="D15:E29">
    <cfRule type="cellIs" dxfId="31" priority="1" operator="equal">
      <formula>$S$14</formula>
    </cfRule>
    <cfRule type="cellIs" dxfId="30" priority="2" operator="equal">
      <formula>$S$13</formula>
    </cfRule>
    <cfRule type="cellIs" dxfId="29" priority="3" operator="equal">
      <formula>$S$12</formula>
    </cfRule>
    <cfRule type="cellIs" dxfId="28" priority="4" operator="equal">
      <formula>$S$11</formula>
    </cfRule>
    <cfRule type="cellIs" dxfId="27" priority="5" operator="equal">
      <formula>$S$10</formula>
    </cfRule>
  </conditionalFormatting>
  <conditionalFormatting sqref="F15:F29">
    <cfRule type="cellIs" dxfId="26" priority="6" operator="equal">
      <formula>$T$9</formula>
    </cfRule>
    <cfRule type="cellIs" dxfId="25" priority="7" operator="equal">
      <formula>$U$9</formula>
    </cfRule>
    <cfRule type="cellIs" dxfId="24" priority="8" operator="equal">
      <formula>$V$9</formula>
    </cfRule>
    <cfRule type="cellIs" dxfId="23" priority="9" operator="equal">
      <formula>$W$9</formula>
    </cfRule>
    <cfRule type="cellIs" dxfId="22" priority="10" operator="equal">
      <formula>$X$9</formula>
    </cfRule>
  </conditionalFormatting>
  <conditionalFormatting sqref="G15:G29">
    <cfRule type="cellIs" dxfId="21" priority="16" operator="equal">
      <formula>$T$17</formula>
    </cfRule>
    <cfRule type="cellIs" dxfId="20" priority="17" operator="equal">
      <formula>$T$18</formula>
    </cfRule>
    <cfRule type="cellIs" dxfId="19" priority="18" operator="equal">
      <formula>$T$19</formula>
    </cfRule>
    <cfRule type="cellIs" dxfId="18" priority="19" operator="equal">
      <formula>$T$20</formula>
    </cfRule>
  </conditionalFormatting>
  <dataValidations count="3">
    <dataValidation type="list" allowBlank="1" showInputMessage="1" showErrorMessage="1" sqref="JD10:JJ17">
      <formula1>#REF!</formula1>
    </dataValidation>
    <dataValidation allowBlank="1" showInputMessage="1" showErrorMessage="1" prompt="La probabilidad se encuentra determinada por una escala de 1 a 3, siendo 1 la menor probabilidad de ocurrencia del riesgo y 3 la mayor probabilidad de  ocurrencia." sqref="JC9"/>
    <dataValidation allowBlank="1" showInputMessage="1" showErrorMessage="1" prompt="Es la materialización del riesgo y las consecuencias de su aparición. Su escala es: 5 bajo impacto, 10 medio, 20 alto impacto._x000a_" sqref="JD9:JJ9"/>
  </dataValidations>
  <printOptions horizontalCentered="1" verticalCentered="1"/>
  <pageMargins left="0.23622047244094491" right="0.23622047244094491" top="0.74803149606299213" bottom="0.74803149606299213" header="0.31496062992125984" footer="0.31496062992125984"/>
  <pageSetup scale="65" orientation="landscape" r:id="rId1"/>
  <headerFooter alignWithMargins="0"/>
  <colBreaks count="1" manualBreakCount="1">
    <brk id="16" max="1048575"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U36"/>
  <sheetViews>
    <sheetView showGridLines="0" topLeftCell="K18" zoomScale="90" zoomScaleNormal="90" workbookViewId="0">
      <selection activeCell="R20" sqref="R20"/>
    </sheetView>
  </sheetViews>
  <sheetFormatPr baseColWidth="10" defaultColWidth="0" defaultRowHeight="12.75" x14ac:dyDescent="0.25"/>
  <cols>
    <col min="1" max="1" width="11" style="68" customWidth="1"/>
    <col min="2" max="2" width="27.7109375" style="68" customWidth="1"/>
    <col min="3" max="3" width="52.85546875" style="73" customWidth="1"/>
    <col min="4" max="5" width="14.140625" style="73" customWidth="1"/>
    <col min="6" max="6" width="19.140625" style="118" customWidth="1"/>
    <col min="7" max="7" width="16.85546875" style="118" customWidth="1"/>
    <col min="8" max="8" width="14.28515625" style="73" customWidth="1"/>
    <col min="9" max="9" width="15.42578125" style="73" customWidth="1"/>
    <col min="10" max="10" width="13" style="73" customWidth="1"/>
    <col min="11" max="11" width="18.85546875" style="118" customWidth="1"/>
    <col min="12" max="12" width="12.85546875" style="118" customWidth="1"/>
    <col min="13" max="13" width="14.5703125" style="73" customWidth="1"/>
    <col min="14" max="14" width="16.85546875" style="73" customWidth="1"/>
    <col min="15" max="15" width="15.42578125" style="73" customWidth="1"/>
    <col min="16" max="17" width="16.42578125" style="73" customWidth="1"/>
    <col min="18" max="18" width="29.85546875" style="73" customWidth="1"/>
    <col min="19" max="19" width="20.85546875" style="73" customWidth="1"/>
    <col min="20" max="20" width="12" style="124" customWidth="1"/>
    <col min="21" max="21" width="13.42578125" style="124" customWidth="1"/>
    <col min="22" max="24" width="20.42578125" style="73" customWidth="1"/>
    <col min="25" max="26" width="30.42578125" style="73" customWidth="1"/>
    <col min="27" max="27" width="18" style="73" customWidth="1"/>
    <col min="28" max="29" width="15.42578125" style="73" customWidth="1"/>
    <col min="30" max="30" width="4.85546875" style="68" customWidth="1"/>
    <col min="31" max="31" width="5.42578125" style="68" bestFit="1" customWidth="1"/>
    <col min="32" max="33" width="14" style="68" customWidth="1"/>
    <col min="34" max="34" width="18.42578125" style="68" customWidth="1"/>
    <col min="35" max="35" width="19.42578125" style="68" customWidth="1"/>
    <col min="36" max="36" width="14" style="68" customWidth="1"/>
    <col min="37" max="37" width="17" style="68" bestFit="1" customWidth="1"/>
    <col min="38" max="38" width="11.42578125" style="68" customWidth="1"/>
    <col min="39" max="42" width="11.42578125" style="68" hidden="1" customWidth="1"/>
    <col min="43" max="43" width="5.42578125" style="68" hidden="1" customWidth="1"/>
    <col min="44" max="44" width="26.85546875" style="68" hidden="1" customWidth="1"/>
    <col min="45" max="49" width="22.85546875" style="73" hidden="1" customWidth="1"/>
    <col min="50" max="50" width="23.42578125" style="68" hidden="1" customWidth="1"/>
    <col min="51" max="278" width="11.42578125" style="68" hidden="1" customWidth="1"/>
    <col min="279" max="279" width="12.42578125" style="68" hidden="1" customWidth="1"/>
    <col min="280" max="280" width="47" style="68" hidden="1" customWidth="1"/>
    <col min="281" max="281" width="35" style="68" hidden="1" customWidth="1"/>
    <col min="282" max="16384" width="14.42578125" style="68" hidden="1"/>
  </cols>
  <sheetData>
    <row r="1" spans="1:51" s="56" customFormat="1" ht="36" customHeight="1" x14ac:dyDescent="0.2">
      <c r="B1" s="482"/>
      <c r="C1" s="488" t="str">
        <f>+'2 CONTEXTO E IDENTIFICACIÓN'!A1</f>
        <v>MAPA DE RIESGOS</v>
      </c>
      <c r="D1" s="39"/>
      <c r="E1" s="112"/>
      <c r="F1" s="113"/>
      <c r="G1" s="217" t="str">
        <f>+'2 CONTEXTO E IDENTIFICACIÓN'!$I$5</f>
        <v>Elaboración o Actualización:</v>
      </c>
      <c r="H1" s="231">
        <f>'2 CONTEXTO E IDENTIFICACIÓN'!J5</f>
        <v>46133</v>
      </c>
      <c r="I1" s="13"/>
      <c r="J1" s="13"/>
      <c r="V1" s="119"/>
      <c r="W1" s="119"/>
      <c r="AS1" s="57"/>
      <c r="AT1" s="57"/>
      <c r="AU1" s="57"/>
      <c r="AV1" s="57"/>
      <c r="AW1" s="57"/>
    </row>
    <row r="2" spans="1:51" s="56" customFormat="1" ht="36" customHeight="1" x14ac:dyDescent="0.2">
      <c r="B2" s="482"/>
      <c r="C2" s="488"/>
      <c r="D2" s="39" t="str">
        <f>+'2 CONTEXTO E IDENTIFICACIÓN'!A3</f>
        <v>VERSIÓN:</v>
      </c>
      <c r="E2" s="112">
        <f>'2 CONTEXTO E IDENTIFICACIÓN'!B3</f>
        <v>5</v>
      </c>
      <c r="F2" s="113"/>
      <c r="G2" s="220" t="str">
        <f>+'2 CONTEXTO E IDENTIFICACIÓN'!$E$6</f>
        <v xml:space="preserve">Vigencia: </v>
      </c>
      <c r="H2" s="363">
        <f>'2 CONTEXTO E IDENTIFICACIÓN'!G6</f>
        <v>46023</v>
      </c>
      <c r="I2" s="219" t="s">
        <v>100</v>
      </c>
      <c r="J2" s="363">
        <f>'2 CONTEXTO E IDENTIFICACIÓN'!J6</f>
        <v>46387</v>
      </c>
      <c r="K2" s="113"/>
      <c r="L2" s="113"/>
      <c r="M2" s="58"/>
      <c r="O2" s="58"/>
      <c r="P2" s="58"/>
      <c r="Q2" s="58"/>
      <c r="R2" s="58"/>
      <c r="S2" s="58"/>
      <c r="T2" s="120"/>
      <c r="U2" s="120"/>
      <c r="V2" s="58"/>
      <c r="W2" s="58"/>
      <c r="X2" s="58"/>
      <c r="Y2" s="58"/>
      <c r="Z2" s="58"/>
      <c r="AA2" s="58"/>
      <c r="AB2" s="58"/>
      <c r="AC2" s="58"/>
      <c r="AS2" s="57"/>
      <c r="AT2" s="57"/>
      <c r="AU2" s="57"/>
      <c r="AV2" s="57"/>
      <c r="AW2" s="57"/>
    </row>
    <row r="3" spans="1:51" s="56" customFormat="1" x14ac:dyDescent="0.2">
      <c r="B3" s="60"/>
      <c r="C3" s="58"/>
      <c r="D3" s="221"/>
      <c r="E3" s="221"/>
      <c r="F3" s="113"/>
      <c r="G3" s="113"/>
      <c r="H3" s="58"/>
      <c r="K3" s="113"/>
      <c r="L3" s="113"/>
      <c r="M3" s="58"/>
      <c r="O3" s="58"/>
      <c r="P3" s="58"/>
      <c r="Q3" s="58"/>
      <c r="R3" s="58"/>
      <c r="S3" s="58"/>
      <c r="T3" s="120"/>
      <c r="U3" s="120"/>
      <c r="V3" s="58"/>
      <c r="W3" s="58"/>
      <c r="X3" s="58"/>
      <c r="Y3" s="58"/>
      <c r="Z3" s="58"/>
      <c r="AA3" s="58"/>
      <c r="AB3" s="58"/>
      <c r="AC3" s="58"/>
      <c r="AS3" s="57"/>
      <c r="AT3" s="57"/>
      <c r="AU3" s="57"/>
      <c r="AV3" s="57"/>
      <c r="AW3" s="57"/>
    </row>
    <row r="4" spans="1:51" s="56" customFormat="1" ht="33.75" customHeight="1" thickBot="1" x14ac:dyDescent="0.25">
      <c r="B4" s="12" t="s">
        <v>95</v>
      </c>
      <c r="C4" s="468" t="str">
        <f>'2 CONTEXTO E IDENTIFICACIÓN'!B5</f>
        <v>POLITECNICO COLOMBIANO JAIME ISAZA CADAVID</v>
      </c>
      <c r="D4" s="468"/>
      <c r="E4" s="468"/>
      <c r="F4" s="54"/>
      <c r="G4" s="54"/>
      <c r="H4" s="54"/>
      <c r="I4" s="54"/>
      <c r="J4" s="54"/>
      <c r="K4" s="54"/>
      <c r="L4" s="114"/>
      <c r="T4" s="119"/>
      <c r="U4" s="119"/>
      <c r="AS4" s="57"/>
      <c r="AT4" s="57"/>
      <c r="AU4" s="57"/>
      <c r="AV4" s="57"/>
      <c r="AW4" s="57"/>
    </row>
    <row r="5" spans="1:51" s="56" customFormat="1" ht="15" x14ac:dyDescent="0.2">
      <c r="B5" s="12" t="s">
        <v>96</v>
      </c>
      <c r="C5" s="468" t="str">
        <f>'2 CONTEXTO E IDENTIFICACIÓN'!F5</f>
        <v>NORMATIVA Y LEGAL</v>
      </c>
      <c r="D5" s="469"/>
      <c r="E5" s="469"/>
      <c r="F5" s="41"/>
      <c r="G5" s="114"/>
      <c r="I5" s="58"/>
      <c r="J5" s="58"/>
      <c r="K5" s="41"/>
      <c r="L5" s="114"/>
      <c r="T5" s="119"/>
      <c r="U5" s="119"/>
      <c r="AE5" s="61"/>
      <c r="AF5" s="62"/>
      <c r="AG5" s="554" t="s">
        <v>156</v>
      </c>
      <c r="AH5" s="555"/>
      <c r="AI5" s="555"/>
      <c r="AJ5" s="555"/>
      <c r="AK5" s="556"/>
      <c r="AS5" s="57"/>
      <c r="AT5" s="57"/>
      <c r="AU5" s="57"/>
      <c r="AV5" s="57"/>
      <c r="AW5" s="57"/>
    </row>
    <row r="6" spans="1:51" s="56" customFormat="1" ht="30.75" customHeight="1" x14ac:dyDescent="0.2">
      <c r="B6" s="309" t="s">
        <v>97</v>
      </c>
      <c r="C6" s="443" t="s">
        <v>364</v>
      </c>
      <c r="D6" s="444"/>
      <c r="E6" s="445"/>
      <c r="F6" s="41"/>
      <c r="G6" s="114"/>
      <c r="I6" s="58"/>
      <c r="J6" s="58"/>
      <c r="K6" s="41"/>
      <c r="L6" s="114"/>
      <c r="T6" s="119"/>
      <c r="U6" s="119"/>
      <c r="AE6" s="237"/>
      <c r="AG6" s="238"/>
      <c r="AH6" s="239"/>
      <c r="AI6" s="239"/>
      <c r="AJ6" s="239"/>
      <c r="AK6" s="240"/>
      <c r="AS6" s="57"/>
      <c r="AT6" s="57"/>
      <c r="AU6" s="57"/>
      <c r="AV6" s="57"/>
      <c r="AW6" s="57"/>
    </row>
    <row r="7" spans="1:51" s="56" customFormat="1" ht="30" customHeight="1" x14ac:dyDescent="0.2">
      <c r="B7" s="309" t="s">
        <v>362</v>
      </c>
      <c r="C7" s="443" t="s">
        <v>365</v>
      </c>
      <c r="D7" s="444"/>
      <c r="E7" s="445"/>
      <c r="F7" s="41"/>
      <c r="G7" s="114"/>
      <c r="I7" s="58"/>
      <c r="J7" s="58"/>
      <c r="K7" s="41"/>
      <c r="L7" s="114"/>
      <c r="T7" s="119"/>
      <c r="U7" s="119"/>
      <c r="AE7" s="237"/>
      <c r="AG7" s="238"/>
      <c r="AH7" s="239"/>
      <c r="AI7" s="239"/>
      <c r="AJ7" s="239"/>
      <c r="AK7" s="240"/>
      <c r="AS7" s="57"/>
      <c r="AT7" s="57"/>
      <c r="AU7" s="57"/>
      <c r="AV7" s="57"/>
      <c r="AW7" s="57"/>
    </row>
    <row r="8" spans="1:51" ht="17.25" customHeight="1" x14ac:dyDescent="0.25">
      <c r="B8" s="115"/>
      <c r="C8" s="115"/>
      <c r="D8" s="115"/>
      <c r="E8" s="115"/>
      <c r="F8" s="483" t="s">
        <v>293</v>
      </c>
      <c r="G8" s="483"/>
      <c r="H8" s="483"/>
      <c r="I8" s="65"/>
      <c r="J8" s="115"/>
      <c r="K8" s="483" t="s">
        <v>321</v>
      </c>
      <c r="L8" s="483"/>
      <c r="M8" s="483"/>
      <c r="N8" s="65"/>
      <c r="O8" s="65"/>
      <c r="P8" s="65"/>
      <c r="Q8" s="65"/>
      <c r="R8" s="483" t="s">
        <v>324</v>
      </c>
      <c r="S8" s="483"/>
      <c r="T8" s="483"/>
      <c r="U8" s="483"/>
      <c r="V8" s="483" t="s">
        <v>77</v>
      </c>
      <c r="W8" s="483"/>
      <c r="X8" s="483"/>
      <c r="Y8" s="65"/>
      <c r="Z8" s="65"/>
      <c r="AA8" s="65"/>
      <c r="AB8" s="65"/>
      <c r="AC8" s="65"/>
      <c r="AE8" s="69"/>
      <c r="AG8" s="70">
        <v>0.2</v>
      </c>
      <c r="AH8" s="70">
        <v>0.4</v>
      </c>
      <c r="AI8" s="70">
        <v>0.6</v>
      </c>
      <c r="AJ8" s="70">
        <v>0.8</v>
      </c>
      <c r="AK8" s="71">
        <v>1</v>
      </c>
      <c r="AL8" s="72"/>
      <c r="AM8" s="72"/>
      <c r="AN8" s="72"/>
      <c r="AO8" s="72"/>
      <c r="AP8" s="72"/>
      <c r="AQ8" s="72"/>
      <c r="AR8" s="72"/>
    </row>
    <row r="9" spans="1:51" ht="51" x14ac:dyDescent="0.2">
      <c r="A9" s="76" t="s">
        <v>459</v>
      </c>
      <c r="B9" s="76" t="s">
        <v>294</v>
      </c>
      <c r="C9" s="76" t="s">
        <v>295</v>
      </c>
      <c r="D9" s="76" t="s">
        <v>325</v>
      </c>
      <c r="E9" s="76" t="s">
        <v>326</v>
      </c>
      <c r="F9" s="76" t="s">
        <v>251</v>
      </c>
      <c r="G9" s="76" t="s">
        <v>252</v>
      </c>
      <c r="H9" s="77" t="s">
        <v>69</v>
      </c>
      <c r="I9" s="76" t="s">
        <v>327</v>
      </c>
      <c r="J9" s="76" t="s">
        <v>328</v>
      </c>
      <c r="K9" s="76" t="s">
        <v>251</v>
      </c>
      <c r="L9" s="76" t="s">
        <v>252</v>
      </c>
      <c r="M9" s="76" t="s">
        <v>69</v>
      </c>
      <c r="N9" s="76" t="s">
        <v>73</v>
      </c>
      <c r="O9" s="76" t="s">
        <v>71</v>
      </c>
      <c r="P9" s="76" t="s">
        <v>329</v>
      </c>
      <c r="Q9" s="76" t="s">
        <v>330</v>
      </c>
      <c r="R9" s="76" t="s">
        <v>331</v>
      </c>
      <c r="S9" s="76" t="s">
        <v>332</v>
      </c>
      <c r="T9" s="121" t="s">
        <v>333</v>
      </c>
      <c r="U9" s="121" t="s">
        <v>334</v>
      </c>
      <c r="V9" s="76" t="s">
        <v>335</v>
      </c>
      <c r="W9" s="76" t="s">
        <v>336</v>
      </c>
      <c r="X9" s="76" t="s">
        <v>337</v>
      </c>
      <c r="Y9" s="76" t="s">
        <v>338</v>
      </c>
      <c r="Z9" s="76" t="s">
        <v>339</v>
      </c>
      <c r="AA9" s="76" t="s">
        <v>83</v>
      </c>
      <c r="AB9" s="65"/>
      <c r="AC9" s="65"/>
      <c r="AE9" s="69"/>
      <c r="AF9" s="81"/>
      <c r="AG9" s="82" t="s">
        <v>270</v>
      </c>
      <c r="AH9" s="82" t="s">
        <v>274</v>
      </c>
      <c r="AI9" s="82" t="s">
        <v>278</v>
      </c>
      <c r="AJ9" s="82" t="s">
        <v>283</v>
      </c>
      <c r="AK9" s="83" t="s">
        <v>288</v>
      </c>
      <c r="AN9" s="72"/>
      <c r="AO9" s="72"/>
      <c r="AP9" s="84"/>
      <c r="AQ9" s="84"/>
      <c r="AR9" s="84"/>
      <c r="AS9" s="84"/>
      <c r="AT9" s="84"/>
      <c r="AU9" s="84"/>
      <c r="AV9" s="84"/>
      <c r="AW9" s="84"/>
      <c r="AX9" s="84"/>
      <c r="AY9" s="84"/>
    </row>
    <row r="10" spans="1:51" ht="138.75" customHeight="1" x14ac:dyDescent="0.2">
      <c r="A10" s="365" t="str">
        <f>+VLOOKUP(B10,'2 CONTEXTO E IDENTIFICACIÓN'!A11:F29,6,FALSE)</f>
        <v>Gestión</v>
      </c>
      <c r="B10" s="364" t="str">
        <f>'2 CONTEXTO E IDENTIFICACIÓN'!A11</f>
        <v>R112</v>
      </c>
      <c r="C10" s="86" t="str">
        <f>+'2 CONTEXTO E IDENTIFICACIÓN'!J11</f>
        <v>Posibilidad de afectación reputacional por pérdida de la memoria documental a causa de inadecuado manejo de archivos de gestión</v>
      </c>
      <c r="D10" s="122">
        <f>+'3 PROBABIL E IMPACTO INHERENTE'!E9</f>
        <v>0.6</v>
      </c>
      <c r="E10" s="122">
        <f>+'3 PROBABIL E IMPACTO INHERENTE'!M9</f>
        <v>1</v>
      </c>
      <c r="F10" s="117" t="str">
        <f>+'4 MAPA CALOR INHERENTE'!C9</f>
        <v>Media</v>
      </c>
      <c r="G10" s="117" t="str">
        <f>+'4 MAPA CALOR INHERENTE'!D9</f>
        <v>Catastrófico</v>
      </c>
      <c r="H10" s="86" t="str">
        <f>+'4 MAPA CALOR INHERENTE'!E9</f>
        <v>Extremo</v>
      </c>
      <c r="I10" s="116">
        <f>+'6 MAPA CALOR RESIDUAL'!C9</f>
        <v>4.6655999999999996E-2</v>
      </c>
      <c r="J10" s="87">
        <f>+'6 MAPA CALOR RESIDUAL'!D9</f>
        <v>1</v>
      </c>
      <c r="K10" s="117" t="str">
        <f t="shared" ref="K10:K28" si="0">+IF(I10=0,"",IF(I10&lt;=$AE$14,$AF$14,IF(I10&lt;=$AE$13,$AF$13,IF(I10&lt;=$AE$12,$AF$12,IF(I10&lt;=$AE$11,$AF$11,IF(I10&lt;=$AE$10,$AF$10,""))))))</f>
        <v>Muy Baja</v>
      </c>
      <c r="L10" s="117" t="str">
        <f t="shared" ref="L10:L28" si="1">+IF(J10=0,"",IF(J10&lt;=$AG$8,$AG$9,IF(J10&lt;=$AH$8,$AH$9,IF(J10&lt;=$AI$8,$AI$9,IF(J10&lt;=$AJ$8,$AJ$9,IF(J10&lt;=$AK$8,$AK$9,""))))))</f>
        <v>Catastrófico</v>
      </c>
      <c r="M10" s="86" t="str">
        <f t="shared" ref="M10:M28" si="2">+IF(K10=$AF$10,IF(L10=$AG$9,$AG$10,IF(L10=$AH$9,$AH$10,IF(L10=$AI$9,$AI$10,IF(L10=$AJ$9,$AJ$10,IF(L10=$AK$9,$AK$10))))),IF(K10=$AF$11,IF(L10=$AG$9,$AG$11,IF(L10=$AH$9,$AH$11,IF(L10=$AI$9,$AI$11,IF(L10=$AJ$9,$AJ$11,IF(L10=$AK$9,$AK$11))))),IF(K10=$AF$12,IF(L10=$AG$9,$AG$12,IF(L10=$AH$9,$AH$12,IF(L10=$AI$9,$AI$12,IF(L10=$AJ$9,$AJ$12,IF(L10=$AK$9,$AK$12))))),IF(K10=$AF$13,IF(L10=$AG$9,$AG$13,IF(L10=$AH$9,$AH$13,IF(L10=$AI$9,$AI$13,IF(L10=$AJ$9,$AJ$13,IF(L10=$AK$9,$AK$13))))),IF(K10=$AF$14,IF(L10=$AG$9,$AG$14,IF(L10=$AH$9,$AH$14,IF(L10=$AI$9,$AI$14,IF(L10=$AJ$9,$AJ$14,IF(L10=$AK$9,$AK$14))))),"")))))</f>
        <v>Extremo</v>
      </c>
      <c r="N10" s="86" t="str">
        <f t="shared" ref="N10:N28" si="3">+IF($O10="","",IF($O10=$AH$17,$AI$17,IF($O10=$AH$20,$AI$20)))</f>
        <v>Requiere Plan de Acción</v>
      </c>
      <c r="O10" s="86" t="str">
        <f t="shared" ref="O10:O28" si="4">+IF(M10="","",IF(OR(M10=$AG$17,M10=$AG$18,M10=$AG$19),$AH$17,IF(M10=$AG$20,$AH$20)))</f>
        <v>Reducir_mitigar_Transferir_Evitar</v>
      </c>
      <c r="P10" s="209" t="s">
        <v>340</v>
      </c>
      <c r="Q10" s="86" t="str">
        <f t="shared" ref="Q10:Q28" si="5">+IF($N10="","",IF($N10=$AI$20,$AH$20,$P10))</f>
        <v>Reducir_Mitigar</v>
      </c>
      <c r="R10" s="209" t="s">
        <v>441</v>
      </c>
      <c r="S10" s="209" t="s">
        <v>440</v>
      </c>
      <c r="T10" s="210">
        <v>46023</v>
      </c>
      <c r="U10" s="210">
        <v>46387</v>
      </c>
      <c r="V10" s="209"/>
      <c r="W10" s="209"/>
      <c r="X10" s="209"/>
      <c r="Y10" s="209"/>
      <c r="Z10" s="209"/>
      <c r="AA10" s="209"/>
      <c r="AB10" s="88"/>
      <c r="AC10" s="88"/>
      <c r="AD10" s="551" t="s">
        <v>137</v>
      </c>
      <c r="AE10" s="91">
        <v>1</v>
      </c>
      <c r="AF10" s="82" t="s">
        <v>286</v>
      </c>
      <c r="AG10" s="89" t="s">
        <v>296</v>
      </c>
      <c r="AH10" s="89" t="s">
        <v>296</v>
      </c>
      <c r="AI10" s="89" t="s">
        <v>296</v>
      </c>
      <c r="AJ10" s="89" t="s">
        <v>296</v>
      </c>
      <c r="AK10" s="90" t="s">
        <v>297</v>
      </c>
      <c r="AN10" s="72"/>
      <c r="AO10" s="72"/>
      <c r="AP10" s="84"/>
      <c r="AQ10" s="84"/>
      <c r="AR10" s="84"/>
      <c r="AS10" s="92"/>
      <c r="AT10" s="92"/>
      <c r="AU10" s="92"/>
      <c r="AV10" s="92"/>
      <c r="AW10" s="92"/>
      <c r="AX10" s="84"/>
      <c r="AY10" s="84"/>
    </row>
    <row r="11" spans="1:51" ht="93" customHeight="1" x14ac:dyDescent="0.2">
      <c r="A11" s="365" t="str">
        <f>+VLOOKUP(B11,'2 CONTEXTO E IDENTIFICACIÓN'!A12:F30,6,FALSE)</f>
        <v>Gestión</v>
      </c>
      <c r="B11" s="364" t="str">
        <f>'2 CONTEXTO E IDENTIFICACIÓN'!A12</f>
        <v>R113</v>
      </c>
      <c r="C11" s="86" t="str">
        <f>+'2 CONTEXTO E IDENTIFICACIÓN'!J12</f>
        <v xml:space="preserve">Posibilidad de afectación económica y reputacional por deterioro y pérdida de la información a causa de insuficiente infraestructura física y tecnológica para una adecuada gestión documental </v>
      </c>
      <c r="D11" s="122">
        <f>+'3 PROBABIL E IMPACTO INHERENTE'!E10</f>
        <v>0.6</v>
      </c>
      <c r="E11" s="122">
        <f>+'3 PROBABIL E IMPACTO INHERENTE'!M10</f>
        <v>0.4</v>
      </c>
      <c r="F11" s="117" t="str">
        <f>+'4 MAPA CALOR INHERENTE'!C10</f>
        <v>Media</v>
      </c>
      <c r="G11" s="117" t="str">
        <f>+'4 MAPA CALOR INHERENTE'!D10</f>
        <v>Menor</v>
      </c>
      <c r="H11" s="86" t="str">
        <f>+'4 MAPA CALOR INHERENTE'!E10</f>
        <v>Moderado</v>
      </c>
      <c r="I11" s="116">
        <f>+'6 MAPA CALOR RESIDUAL'!C10</f>
        <v>0.12959999999999999</v>
      </c>
      <c r="J11" s="87">
        <f>+'6 MAPA CALOR RESIDUAL'!D10</f>
        <v>0.4</v>
      </c>
      <c r="K11" s="117" t="str">
        <f t="shared" si="0"/>
        <v>Muy Baja</v>
      </c>
      <c r="L11" s="117" t="str">
        <f t="shared" si="1"/>
        <v>Menor</v>
      </c>
      <c r="M11" s="86" t="str">
        <f>+IF(K11=$AF$10,IF(L11=$AG$9,$AG$10,IF(L11=$AH$9,$AH$10,IF(L11=$AI$9,$AI$10,IF(L11=$AJ$9,$AJ$10,IF(L11=$AK$9,$AK$10))))),IF(K11=$AF$11,IF(L11=$AG$9,$AG$11,IF(L11=$AH$9,$AH$11,IF(L11=$AI$9,$AI$11,IF(L11=$AJ$9,$AJ$11,IF(L11=$AK$9,$AK$11))))),IF(K11=$AF$12,IF(L11=$AG$9,$AG$12,IF(L11=$AH$9,$AH$12,IF(L11=$AI$9,$AI$12,IF(L11=$AJ$9,$AJ$12,IF(L11=$AK$9,$AK$12))))),IF(K11=$AF$13,IF(L11=$AG$9,$AG$13,IF(L11=$AH$9,$AH$13,IF(L11=$AI$9,$AI$13,IF(L11=$AJ$9,$AJ$13,IF(L11=$AK$9,$AK$13))))),IF(K11=$AF$14,IF(L11=$AG$9,$AG$14,IF(L11=$AH$9,$AH$14,IF(L11=$AI$9,$AI$14,IF(L11=$AJ$9,$AJ$14,IF(L11=$AK$9,$AK$14))))),"")))))</f>
        <v>Bajo</v>
      </c>
      <c r="N11" s="86" t="str">
        <f t="shared" si="3"/>
        <v>No requiere Plan de Acción</v>
      </c>
      <c r="O11" s="86" t="str">
        <f t="shared" si="4"/>
        <v>Aceptar</v>
      </c>
      <c r="P11" s="209" t="s">
        <v>340</v>
      </c>
      <c r="Q11" s="86" t="str">
        <f t="shared" si="5"/>
        <v>Aceptar</v>
      </c>
      <c r="R11" s="209"/>
      <c r="S11" s="209"/>
      <c r="T11" s="210"/>
      <c r="U11" s="210"/>
      <c r="V11" s="209"/>
      <c r="W11" s="209"/>
      <c r="X11" s="209"/>
      <c r="Y11" s="209"/>
      <c r="Z11" s="209"/>
      <c r="AA11" s="209"/>
      <c r="AB11" s="88"/>
      <c r="AC11" s="88"/>
      <c r="AD11" s="552"/>
      <c r="AE11" s="91">
        <v>0.8</v>
      </c>
      <c r="AF11" s="82" t="s">
        <v>281</v>
      </c>
      <c r="AG11" s="93" t="s">
        <v>278</v>
      </c>
      <c r="AH11" s="93" t="s">
        <v>278</v>
      </c>
      <c r="AI11" s="89" t="s">
        <v>296</v>
      </c>
      <c r="AJ11" s="89" t="s">
        <v>296</v>
      </c>
      <c r="AK11" s="90" t="s">
        <v>297</v>
      </c>
      <c r="AN11" s="72"/>
      <c r="AO11" s="72"/>
      <c r="AP11" s="84"/>
      <c r="AQ11" s="94"/>
      <c r="AR11" s="95"/>
      <c r="AS11" s="92"/>
      <c r="AT11" s="92"/>
      <c r="AU11" s="92"/>
      <c r="AV11" s="92"/>
      <c r="AW11" s="92"/>
      <c r="AX11" s="84"/>
      <c r="AY11" s="84"/>
    </row>
    <row r="12" spans="1:51" ht="102" customHeight="1" x14ac:dyDescent="0.2">
      <c r="A12" s="365" t="str">
        <f>+VLOOKUP(B12,'2 CONTEXTO E IDENTIFICACIÓN'!A13:F31,6,FALSE)</f>
        <v>Gestión</v>
      </c>
      <c r="B12" s="364" t="str">
        <f>'2 CONTEXTO E IDENTIFICACIÓN'!A13</f>
        <v>R114</v>
      </c>
      <c r="C12" s="86" t="str">
        <f>+'2 CONTEXTO E IDENTIFICACIÓN'!J13</f>
        <v>Posibilidad de afectación económica y reputacional por reprocesos, demandas, procesos penales, fiscales, judiciales o disciplinarios y posibles incumplimiento contractuales a causa de pérdidad de la Información</v>
      </c>
      <c r="D12" s="122">
        <f>+'3 PROBABIL E IMPACTO INHERENTE'!E11</f>
        <v>0.6</v>
      </c>
      <c r="E12" s="122">
        <f>+'3 PROBABIL E IMPACTO INHERENTE'!M11</f>
        <v>0.4</v>
      </c>
      <c r="F12" s="117" t="str">
        <f>+'4 MAPA CALOR INHERENTE'!C11</f>
        <v>Media</v>
      </c>
      <c r="G12" s="117" t="str">
        <f>+'4 MAPA CALOR INHERENTE'!D11</f>
        <v>Menor</v>
      </c>
      <c r="H12" s="86" t="str">
        <f>+'4 MAPA CALOR INHERENTE'!E11</f>
        <v>Moderado</v>
      </c>
      <c r="I12" s="116">
        <f>+'6 MAPA CALOR RESIDUAL'!C11</f>
        <v>7.7759999999999996E-2</v>
      </c>
      <c r="J12" s="87">
        <f>+'6 MAPA CALOR RESIDUAL'!D11</f>
        <v>0.4</v>
      </c>
      <c r="K12" s="117" t="str">
        <f t="shared" si="0"/>
        <v>Muy Baja</v>
      </c>
      <c r="L12" s="117" t="str">
        <f t="shared" si="1"/>
        <v>Menor</v>
      </c>
      <c r="M12" s="86" t="str">
        <f t="shared" si="2"/>
        <v>Bajo</v>
      </c>
      <c r="N12" s="86" t="str">
        <f t="shared" si="3"/>
        <v>No requiere Plan de Acción</v>
      </c>
      <c r="O12" s="86" t="str">
        <f t="shared" si="4"/>
        <v>Aceptar</v>
      </c>
      <c r="P12" s="209" t="s">
        <v>340</v>
      </c>
      <c r="Q12" s="86" t="str">
        <f t="shared" si="5"/>
        <v>Aceptar</v>
      </c>
      <c r="R12" s="209" t="s">
        <v>467</v>
      </c>
      <c r="S12" s="209" t="s">
        <v>440</v>
      </c>
      <c r="T12" s="210">
        <v>46023</v>
      </c>
      <c r="U12" s="210">
        <v>46387</v>
      </c>
      <c r="V12" s="209"/>
      <c r="W12" s="209"/>
      <c r="X12" s="209"/>
      <c r="Y12" s="209"/>
      <c r="Z12" s="209"/>
      <c r="AA12" s="209"/>
      <c r="AB12" s="88"/>
      <c r="AC12" s="88"/>
      <c r="AD12" s="552"/>
      <c r="AE12" s="91">
        <v>0.6</v>
      </c>
      <c r="AF12" s="82" t="s">
        <v>276</v>
      </c>
      <c r="AG12" s="93" t="s">
        <v>278</v>
      </c>
      <c r="AH12" s="93" t="s">
        <v>278</v>
      </c>
      <c r="AI12" s="93" t="s">
        <v>278</v>
      </c>
      <c r="AJ12" s="89" t="s">
        <v>296</v>
      </c>
      <c r="AK12" s="90" t="s">
        <v>297</v>
      </c>
      <c r="AN12" s="72"/>
      <c r="AO12" s="72"/>
      <c r="AP12" s="84"/>
      <c r="AQ12" s="94"/>
      <c r="AR12" s="95"/>
      <c r="AS12" s="92"/>
      <c r="AT12" s="92"/>
      <c r="AU12" s="92"/>
      <c r="AV12" s="92"/>
      <c r="AW12" s="96"/>
      <c r="AX12" s="84"/>
      <c r="AY12" s="84"/>
    </row>
    <row r="13" spans="1:51" ht="242.25" customHeight="1" x14ac:dyDescent="0.2">
      <c r="A13" s="365" t="str">
        <f>+VLOOKUP(B13,'2 CONTEXTO E IDENTIFICACIÓN'!A14:F32,6,FALSE)</f>
        <v>Gestión</v>
      </c>
      <c r="B13" s="364" t="str">
        <f>'2 CONTEXTO E IDENTIFICACIÓN'!A14</f>
        <v>R115</v>
      </c>
      <c r="C13" s="86" t="str">
        <f>+'2 CONTEXTO E IDENTIFICACIÓN'!J14</f>
        <v>Posibilidad de afectación económica y reputacional por sanciones, reprocesos, demandas, procesos disciplinarios, fiscales o penales  a causa de inoportuna  respuesta a derechos de petición</v>
      </c>
      <c r="D13" s="122">
        <f>+'3 PROBABIL E IMPACTO INHERENTE'!E12</f>
        <v>0.8</v>
      </c>
      <c r="E13" s="122">
        <f>+'3 PROBABIL E IMPACTO INHERENTE'!M12</f>
        <v>0.6</v>
      </c>
      <c r="F13" s="117" t="str">
        <f>+'4 MAPA CALOR INHERENTE'!C12</f>
        <v>Alta</v>
      </c>
      <c r="G13" s="117" t="str">
        <f>+'4 MAPA CALOR INHERENTE'!D12</f>
        <v>Moderado</v>
      </c>
      <c r="H13" s="86" t="str">
        <f>+'4 MAPA CALOR INHERENTE'!E12</f>
        <v>Alto</v>
      </c>
      <c r="I13" s="116">
        <f>+'6 MAPA CALOR RESIDUAL'!C12</f>
        <v>0.14399999999999999</v>
      </c>
      <c r="J13" s="87">
        <f>+'6 MAPA CALOR RESIDUAL'!D12</f>
        <v>0.6</v>
      </c>
      <c r="K13" s="117" t="str">
        <f t="shared" si="0"/>
        <v>Muy Baja</v>
      </c>
      <c r="L13" s="117" t="str">
        <f t="shared" si="1"/>
        <v>Moderado</v>
      </c>
      <c r="M13" s="86" t="str">
        <f t="shared" si="2"/>
        <v>Moderado</v>
      </c>
      <c r="N13" s="86" t="str">
        <f t="shared" si="3"/>
        <v>Requiere Plan de Acción</v>
      </c>
      <c r="O13" s="86" t="str">
        <f t="shared" si="4"/>
        <v>Reducir_mitigar_Transferir_Evitar</v>
      </c>
      <c r="P13" s="209" t="s">
        <v>340</v>
      </c>
      <c r="Q13" s="86" t="str">
        <f t="shared" si="5"/>
        <v>Reducir_Mitigar</v>
      </c>
      <c r="R13" s="209" t="s">
        <v>468</v>
      </c>
      <c r="S13" s="209" t="s">
        <v>440</v>
      </c>
      <c r="T13" s="210">
        <v>46023</v>
      </c>
      <c r="U13" s="210">
        <v>46387</v>
      </c>
      <c r="V13" s="209"/>
      <c r="W13" s="209"/>
      <c r="X13" s="209"/>
      <c r="Y13" s="209"/>
      <c r="Z13" s="209"/>
      <c r="AA13" s="209"/>
      <c r="AB13" s="88"/>
      <c r="AC13" s="88"/>
      <c r="AD13" s="552"/>
      <c r="AE13" s="91">
        <v>0.4</v>
      </c>
      <c r="AF13" s="82" t="s">
        <v>272</v>
      </c>
      <c r="AG13" s="97" t="s">
        <v>298</v>
      </c>
      <c r="AH13" s="93" t="s">
        <v>278</v>
      </c>
      <c r="AI13" s="93" t="s">
        <v>278</v>
      </c>
      <c r="AJ13" s="89" t="s">
        <v>296</v>
      </c>
      <c r="AK13" s="90" t="s">
        <v>297</v>
      </c>
      <c r="AN13" s="72"/>
      <c r="AO13" s="72"/>
      <c r="AP13" s="84"/>
      <c r="AQ13" s="94"/>
      <c r="AR13" s="95"/>
      <c r="AS13" s="92"/>
      <c r="AT13" s="92"/>
      <c r="AU13" s="92"/>
      <c r="AV13" s="96"/>
      <c r="AW13" s="92"/>
      <c r="AX13" s="84"/>
      <c r="AY13" s="84"/>
    </row>
    <row r="14" spans="1:51" ht="100.5" customHeight="1" thickBot="1" x14ac:dyDescent="0.25">
      <c r="A14" s="365" t="str">
        <f>+VLOOKUP(B14,'2 CONTEXTO E IDENTIFICACIÓN'!A15:F33,6,FALSE)</f>
        <v>Gestión</v>
      </c>
      <c r="B14" s="364" t="str">
        <f>'2 CONTEXTO E IDENTIFICACIÓN'!A15</f>
        <v>R116</v>
      </c>
      <c r="C14" s="86" t="str">
        <f>+'2 CONTEXTO E IDENTIFICACIÓN'!J15</f>
        <v>Posibilidad de afectación económica y reputacional por condenas, pagos de sentencias, acción de repetición y procesos disciplinarios fiscales o penales a causa de inadecuada defensa Institucional</v>
      </c>
      <c r="D14" s="122">
        <f>+'3 PROBABIL E IMPACTO INHERENTE'!E13</f>
        <v>0.6</v>
      </c>
      <c r="E14" s="122">
        <f>+'3 PROBABIL E IMPACTO INHERENTE'!M13</f>
        <v>1</v>
      </c>
      <c r="F14" s="117" t="str">
        <f>+'4 MAPA CALOR INHERENTE'!C13</f>
        <v>Media</v>
      </c>
      <c r="G14" s="117" t="str">
        <f>+'4 MAPA CALOR INHERENTE'!D13</f>
        <v>Catastrófico</v>
      </c>
      <c r="H14" s="86" t="str">
        <f>+'4 MAPA CALOR INHERENTE'!E13</f>
        <v>Extremo</v>
      </c>
      <c r="I14" s="116">
        <f>+'6 MAPA CALOR RESIDUAL'!C13</f>
        <v>9.0719999999999995E-2</v>
      </c>
      <c r="J14" s="87">
        <f>+'6 MAPA CALOR RESIDUAL'!D13</f>
        <v>1</v>
      </c>
      <c r="K14" s="117" t="str">
        <f t="shared" si="0"/>
        <v>Muy Baja</v>
      </c>
      <c r="L14" s="117" t="str">
        <f t="shared" si="1"/>
        <v>Catastrófico</v>
      </c>
      <c r="M14" s="86" t="str">
        <f t="shared" si="2"/>
        <v>Extremo</v>
      </c>
      <c r="N14" s="86" t="str">
        <f t="shared" si="3"/>
        <v>Requiere Plan de Acción</v>
      </c>
      <c r="O14" s="86" t="str">
        <f t="shared" si="4"/>
        <v>Reducir_mitigar_Transferir_Evitar</v>
      </c>
      <c r="P14" s="209" t="s">
        <v>340</v>
      </c>
      <c r="Q14" s="86" t="str">
        <f t="shared" si="5"/>
        <v>Reducir_Mitigar</v>
      </c>
      <c r="R14" s="209" t="s">
        <v>442</v>
      </c>
      <c r="S14" s="209" t="s">
        <v>443</v>
      </c>
      <c r="T14" s="210">
        <v>46023</v>
      </c>
      <c r="U14" s="210">
        <v>46387</v>
      </c>
      <c r="V14" s="209"/>
      <c r="W14" s="209"/>
      <c r="X14" s="209"/>
      <c r="Y14" s="209"/>
      <c r="Z14" s="209"/>
      <c r="AA14" s="209"/>
      <c r="AB14" s="88"/>
      <c r="AC14" s="88"/>
      <c r="AD14" s="553"/>
      <c r="AE14" s="103">
        <v>0.2</v>
      </c>
      <c r="AF14" s="104" t="s">
        <v>268</v>
      </c>
      <c r="AG14" s="99" t="s">
        <v>298</v>
      </c>
      <c r="AH14" s="99" t="s">
        <v>298</v>
      </c>
      <c r="AI14" s="100" t="s">
        <v>278</v>
      </c>
      <c r="AJ14" s="101" t="s">
        <v>296</v>
      </c>
      <c r="AK14" s="102" t="s">
        <v>297</v>
      </c>
      <c r="AN14" s="72"/>
      <c r="AO14" s="72"/>
      <c r="AP14" s="84"/>
      <c r="AQ14" s="94"/>
      <c r="AR14" s="95"/>
      <c r="AS14" s="92"/>
      <c r="AT14" s="92"/>
      <c r="AU14" s="92"/>
      <c r="AV14" s="105"/>
      <c r="AW14" s="92"/>
      <c r="AX14" s="84"/>
      <c r="AY14" s="84"/>
    </row>
    <row r="15" spans="1:51" ht="93" customHeight="1" x14ac:dyDescent="0.2">
      <c r="A15" s="365" t="str">
        <f>+VLOOKUP(B15,'2 CONTEXTO E IDENTIFICACIÓN'!A16:F34,6,FALSE)</f>
        <v>Gestión</v>
      </c>
      <c r="B15" s="364" t="str">
        <f>'2 CONTEXTO E IDENTIFICACIÓN'!A16</f>
        <v>R117</v>
      </c>
      <c r="C15" s="86" t="str">
        <f>+'2 CONTEXTO E IDENTIFICACIÓN'!J16</f>
        <v>Posibilidad de afectación económica y reputacional pordecisiones erradas, procesos penales, fiscales, judiciales o disciplinarios a causa de emitir conceptos equivocados</v>
      </c>
      <c r="D15" s="122">
        <f>+'3 PROBABIL E IMPACTO INHERENTE'!E14</f>
        <v>0.6</v>
      </c>
      <c r="E15" s="122">
        <f>+'3 PROBABIL E IMPACTO INHERENTE'!M14</f>
        <v>0.6</v>
      </c>
      <c r="F15" s="117" t="str">
        <f>+'4 MAPA CALOR INHERENTE'!C14</f>
        <v>Media</v>
      </c>
      <c r="G15" s="117" t="str">
        <f>+'4 MAPA CALOR INHERENTE'!D14</f>
        <v>Moderado</v>
      </c>
      <c r="H15" s="86" t="str">
        <f>+'4 MAPA CALOR INHERENTE'!E14</f>
        <v>Moderado</v>
      </c>
      <c r="I15" s="116">
        <f>+'6 MAPA CALOR RESIDUAL'!C14</f>
        <v>0.12959999999999999</v>
      </c>
      <c r="J15" s="87">
        <f>+'6 MAPA CALOR RESIDUAL'!D14</f>
        <v>0.6</v>
      </c>
      <c r="K15" s="117" t="str">
        <f t="shared" si="0"/>
        <v>Muy Baja</v>
      </c>
      <c r="L15" s="117" t="str">
        <f t="shared" si="1"/>
        <v>Moderado</v>
      </c>
      <c r="M15" s="86" t="str">
        <f t="shared" si="2"/>
        <v>Moderado</v>
      </c>
      <c r="N15" s="86" t="str">
        <f t="shared" si="3"/>
        <v>Requiere Plan de Acción</v>
      </c>
      <c r="O15" s="86" t="str">
        <f t="shared" si="4"/>
        <v>Reducir_mitigar_Transferir_Evitar</v>
      </c>
      <c r="P15" s="209" t="s">
        <v>340</v>
      </c>
      <c r="Q15" s="86" t="str">
        <f t="shared" si="5"/>
        <v>Reducir_Mitigar</v>
      </c>
      <c r="R15" s="209" t="s">
        <v>455</v>
      </c>
      <c r="S15" s="209" t="s">
        <v>456</v>
      </c>
      <c r="T15" s="210">
        <v>46023</v>
      </c>
      <c r="U15" s="210">
        <v>46387</v>
      </c>
      <c r="V15" s="209"/>
      <c r="W15" s="209"/>
      <c r="X15" s="209"/>
      <c r="Y15" s="209"/>
      <c r="Z15" s="209"/>
      <c r="AA15" s="209"/>
      <c r="AB15" s="88"/>
      <c r="AC15" s="88"/>
      <c r="AN15" s="72"/>
      <c r="AO15" s="72"/>
      <c r="AP15" s="84"/>
      <c r="AQ15" s="94"/>
      <c r="AR15" s="95"/>
      <c r="AS15" s="92"/>
      <c r="AT15" s="92"/>
      <c r="AU15" s="92"/>
      <c r="AV15" s="92"/>
      <c r="AW15" s="92"/>
      <c r="AX15" s="84"/>
      <c r="AY15" s="84"/>
    </row>
    <row r="16" spans="1:51" ht="93" customHeight="1" x14ac:dyDescent="0.2">
      <c r="A16" s="365" t="str">
        <f>+VLOOKUP(B16,'2 CONTEXTO E IDENTIFICACIÓN'!A17:F35,6,FALSE)</f>
        <v>Gestión</v>
      </c>
      <c r="B16" s="364" t="str">
        <f>'2 CONTEXTO E IDENTIFICACIÓN'!A17</f>
        <v>R118</v>
      </c>
      <c r="C16" s="86" t="str">
        <f>+'2 CONTEXTO E IDENTIFICACIÓN'!J17</f>
        <v>Posibilidad de afectación económica y reputacional por pérdida de la eficiencia en el proceso a causa de inobservancia Normativa (Desactualización Normativa)</v>
      </c>
      <c r="D16" s="122">
        <f>+'3 PROBABIL E IMPACTO INHERENTE'!E15</f>
        <v>0.6</v>
      </c>
      <c r="E16" s="122">
        <f>+'3 PROBABIL E IMPACTO INHERENTE'!M15</f>
        <v>0.8</v>
      </c>
      <c r="F16" s="117" t="str">
        <f>+'4 MAPA CALOR INHERENTE'!C15</f>
        <v>Media</v>
      </c>
      <c r="G16" s="117" t="str">
        <f>+'4 MAPA CALOR INHERENTE'!D15</f>
        <v>Mayor</v>
      </c>
      <c r="H16" s="86" t="str">
        <f>+'4 MAPA CALOR INHERENTE'!E15</f>
        <v>Alto</v>
      </c>
      <c r="I16" s="116">
        <f>+'6 MAPA CALOR RESIDUAL'!C15</f>
        <v>0.12959999999999999</v>
      </c>
      <c r="J16" s="87">
        <f>+'6 MAPA CALOR RESIDUAL'!D15</f>
        <v>0.8</v>
      </c>
      <c r="K16" s="117" t="str">
        <f t="shared" si="0"/>
        <v>Muy Baja</v>
      </c>
      <c r="L16" s="117" t="str">
        <f t="shared" si="1"/>
        <v>Mayor</v>
      </c>
      <c r="M16" s="86" t="str">
        <f t="shared" si="2"/>
        <v>Alto</v>
      </c>
      <c r="N16" s="86" t="str">
        <f t="shared" si="3"/>
        <v>Requiere Plan de Acción</v>
      </c>
      <c r="O16" s="86" t="str">
        <f t="shared" si="4"/>
        <v>Reducir_mitigar_Transferir_Evitar</v>
      </c>
      <c r="P16" s="209" t="s">
        <v>340</v>
      </c>
      <c r="Q16" s="86" t="str">
        <f t="shared" si="5"/>
        <v>Reducir_Mitigar</v>
      </c>
      <c r="R16" s="209" t="s">
        <v>444</v>
      </c>
      <c r="S16" s="209" t="s">
        <v>445</v>
      </c>
      <c r="T16" s="210">
        <v>46023</v>
      </c>
      <c r="U16" s="210">
        <v>46387</v>
      </c>
      <c r="V16" s="209"/>
      <c r="W16" s="209"/>
      <c r="X16" s="209"/>
      <c r="Y16" s="209"/>
      <c r="Z16" s="209"/>
      <c r="AA16" s="209"/>
      <c r="AB16" s="88"/>
      <c r="AC16" s="88"/>
      <c r="AG16" s="76" t="s">
        <v>299</v>
      </c>
      <c r="AH16" s="76" t="s">
        <v>71</v>
      </c>
      <c r="AI16" s="76" t="s">
        <v>73</v>
      </c>
      <c r="AK16" s="81" t="s">
        <v>341</v>
      </c>
      <c r="AL16" s="72"/>
      <c r="AM16" s="72"/>
      <c r="AN16" s="72"/>
      <c r="AO16" s="72"/>
      <c r="AP16" s="84"/>
      <c r="AQ16" s="94"/>
      <c r="AR16" s="84"/>
      <c r="AS16" s="95"/>
      <c r="AT16" s="95"/>
      <c r="AU16" s="95"/>
      <c r="AV16" s="95"/>
      <c r="AW16" s="95"/>
      <c r="AX16" s="84"/>
      <c r="AY16" s="84"/>
    </row>
    <row r="17" spans="1:51" ht="93" customHeight="1" x14ac:dyDescent="0.2">
      <c r="A17" s="365" t="str">
        <f>+VLOOKUP(B17,'2 CONTEXTO E IDENTIFICACIÓN'!A18:F36,6,FALSE)</f>
        <v>Integridad_Pública_Corrupción</v>
      </c>
      <c r="B17" s="364" t="str">
        <f>'2 CONTEXTO E IDENTIFICACIÓN'!A18</f>
        <v>R119</v>
      </c>
      <c r="C17" s="86" t="str">
        <f>+'2 CONTEXTO E IDENTIFICACIÓN'!J18</f>
        <v>Posibilidad de pérdida económica y reputacional por demandas, reprocesos, incremento en costos, pérdida de imagen y credibilidad institucional a causa de fraude electoral</v>
      </c>
      <c r="D17" s="122">
        <f>+'3 PROBABIL E IMPACTO INHERENTE'!E16</f>
        <v>0.4</v>
      </c>
      <c r="E17" s="122">
        <f>+'3 PROBABIL E IMPACTO INHERENTE'!M16</f>
        <v>0.8</v>
      </c>
      <c r="F17" s="117" t="str">
        <f>+'4 MAPA CALOR INHERENTE'!C16</f>
        <v>Baja</v>
      </c>
      <c r="G17" s="117" t="str">
        <f>+'4 MAPA CALOR INHERENTE'!D16</f>
        <v>Mayor</v>
      </c>
      <c r="H17" s="86" t="str">
        <f>+'4 MAPA CALOR INHERENTE'!E16</f>
        <v>Alto</v>
      </c>
      <c r="I17" s="116">
        <f>+'6 MAPA CALOR RESIDUAL'!C16</f>
        <v>5.183999999999999E-2</v>
      </c>
      <c r="J17" s="87">
        <f>+'6 MAPA CALOR RESIDUAL'!D16</f>
        <v>0.8</v>
      </c>
      <c r="K17" s="117" t="str">
        <f t="shared" si="0"/>
        <v>Muy Baja</v>
      </c>
      <c r="L17" s="117" t="str">
        <f t="shared" si="1"/>
        <v>Mayor</v>
      </c>
      <c r="M17" s="86" t="str">
        <f t="shared" si="2"/>
        <v>Alto</v>
      </c>
      <c r="N17" s="86" t="str">
        <f t="shared" si="3"/>
        <v>Requiere Plan de Acción</v>
      </c>
      <c r="O17" s="86" t="str">
        <f t="shared" si="4"/>
        <v>Reducir_mitigar_Transferir_Evitar</v>
      </c>
      <c r="P17" s="209" t="s">
        <v>340</v>
      </c>
      <c r="Q17" s="86" t="str">
        <f t="shared" si="5"/>
        <v>Reducir_Mitigar</v>
      </c>
      <c r="R17" s="209" t="s">
        <v>446</v>
      </c>
      <c r="S17" s="209" t="s">
        <v>445</v>
      </c>
      <c r="T17" s="210">
        <v>46023</v>
      </c>
      <c r="U17" s="210">
        <v>46387</v>
      </c>
      <c r="V17" s="209"/>
      <c r="W17" s="209"/>
      <c r="X17" s="209"/>
      <c r="Y17" s="209"/>
      <c r="Z17" s="209"/>
      <c r="AA17" s="209"/>
      <c r="AB17" s="88"/>
      <c r="AC17" s="88"/>
      <c r="AG17" s="106" t="s">
        <v>297</v>
      </c>
      <c r="AH17" s="81" t="s">
        <v>341</v>
      </c>
      <c r="AI17" s="81" t="s">
        <v>342</v>
      </c>
      <c r="AJ17" s="72"/>
      <c r="AK17" s="300" t="s">
        <v>340</v>
      </c>
      <c r="AN17" s="72"/>
      <c r="AO17" s="72"/>
      <c r="AP17" s="84"/>
      <c r="AQ17" s="84"/>
      <c r="AR17" s="84"/>
      <c r="AS17" s="92"/>
      <c r="AT17" s="92"/>
      <c r="AU17" s="92"/>
      <c r="AV17" s="92"/>
      <c r="AW17" s="92"/>
      <c r="AX17" s="84"/>
      <c r="AY17" s="84"/>
    </row>
    <row r="18" spans="1:51" ht="93" customHeight="1" x14ac:dyDescent="0.2">
      <c r="A18" s="365" t="str">
        <f>+VLOOKUP(B18,'2 CONTEXTO E IDENTIFICACIÓN'!A19:F37,6,FALSE)</f>
        <v>Integridad_Pública_Corrupción</v>
      </c>
      <c r="B18" s="364" t="str">
        <f>'2 CONTEXTO E IDENTIFICACIÓN'!A19</f>
        <v>R120</v>
      </c>
      <c r="C18" s="86" t="str">
        <f>+'2 CONTEXTO E IDENTIFICACIÓN'!J19</f>
        <v>Posibilidad de pérdida económica y reputacional por extralimitación de funciones, posibles incumplimientos contractuales, procesos de acoso laboral, ineficiencia administrativa y procesos penales, fiscales, judiciales o disciplinarios a causa de trafico de influencias</v>
      </c>
      <c r="D18" s="122">
        <f>+'3 PROBABIL E IMPACTO INHERENTE'!E17</f>
        <v>0.6</v>
      </c>
      <c r="E18" s="122">
        <f>+'3 PROBABIL E IMPACTO INHERENTE'!M17</f>
        <v>0.8</v>
      </c>
      <c r="F18" s="117" t="str">
        <f>+'4 MAPA CALOR INHERENTE'!C17</f>
        <v>Media</v>
      </c>
      <c r="G18" s="117" t="str">
        <f>+'4 MAPA CALOR INHERENTE'!D17</f>
        <v>Mayor</v>
      </c>
      <c r="H18" s="86" t="str">
        <f>+'4 MAPA CALOR INHERENTE'!E17</f>
        <v>Alto</v>
      </c>
      <c r="I18" s="116">
        <f>+'6 MAPA CALOR RESIDUAL'!C17</f>
        <v>7.7759999999999996E-2</v>
      </c>
      <c r="J18" s="87">
        <f>+'6 MAPA CALOR RESIDUAL'!D17</f>
        <v>0.8</v>
      </c>
      <c r="K18" s="117" t="str">
        <f t="shared" si="0"/>
        <v>Muy Baja</v>
      </c>
      <c r="L18" s="117" t="str">
        <f t="shared" si="1"/>
        <v>Mayor</v>
      </c>
      <c r="M18" s="86" t="str">
        <f t="shared" si="2"/>
        <v>Alto</v>
      </c>
      <c r="N18" s="86" t="str">
        <f t="shared" si="3"/>
        <v>Requiere Plan de Acción</v>
      </c>
      <c r="O18" s="86" t="str">
        <f t="shared" si="4"/>
        <v>Reducir_mitigar_Transferir_Evitar</v>
      </c>
      <c r="P18" s="209" t="s">
        <v>340</v>
      </c>
      <c r="Q18" s="86" t="str">
        <f t="shared" si="5"/>
        <v>Reducir_Mitigar</v>
      </c>
      <c r="R18" s="209" t="s">
        <v>447</v>
      </c>
      <c r="S18" s="209" t="s">
        <v>448</v>
      </c>
      <c r="T18" s="210">
        <v>46023</v>
      </c>
      <c r="U18" s="210">
        <v>46387</v>
      </c>
      <c r="V18" s="209"/>
      <c r="W18" s="209"/>
      <c r="X18" s="209"/>
      <c r="Y18" s="209"/>
      <c r="Z18" s="209"/>
      <c r="AA18" s="209"/>
      <c r="AB18" s="88"/>
      <c r="AC18" s="88"/>
      <c r="AG18" s="89" t="s">
        <v>296</v>
      </c>
      <c r="AH18" s="81" t="s">
        <v>341</v>
      </c>
      <c r="AI18" s="81" t="s">
        <v>342</v>
      </c>
      <c r="AJ18" s="72"/>
      <c r="AK18" s="300" t="s">
        <v>343</v>
      </c>
      <c r="AL18" s="72"/>
      <c r="AM18" s="72"/>
      <c r="AN18" s="72"/>
      <c r="AO18" s="72"/>
      <c r="AP18" s="84"/>
      <c r="AQ18" s="84"/>
      <c r="AR18" s="84"/>
      <c r="AS18" s="92"/>
      <c r="AT18" s="92"/>
      <c r="AU18" s="92"/>
      <c r="AV18" s="92"/>
      <c r="AW18" s="92"/>
      <c r="AX18" s="84"/>
      <c r="AY18" s="84"/>
    </row>
    <row r="19" spans="1:51" ht="93" customHeight="1" x14ac:dyDescent="0.2">
      <c r="A19" s="365" t="str">
        <f>+VLOOKUP(B19,'2 CONTEXTO E IDENTIFICACIÓN'!A20:F38,6,FALSE)</f>
        <v>Seguridad_Información</v>
      </c>
      <c r="B19" s="364" t="str">
        <f>'2 CONTEXTO E IDENTIFICACIÓN'!A20</f>
        <v>R121</v>
      </c>
      <c r="C19" s="86" t="str">
        <f>+'2 CONTEXTO E IDENTIFICACIÓN'!J20</f>
        <v>Posibilidad de afectación económica y reputacional por incumplimiento de la normativa de protección de datos personales (habeas data) a causa de debido a la filtración o acceso no autorizado a la información, originado por debilidades en los controles de seguridad de la información</v>
      </c>
      <c r="D19" s="122">
        <f>+'3 PROBABIL E IMPACTO INHERENTE'!E18</f>
        <v>1</v>
      </c>
      <c r="E19" s="122">
        <f>+'3 PROBABIL E IMPACTO INHERENTE'!M18</f>
        <v>0.8</v>
      </c>
      <c r="F19" s="117" t="str">
        <f>+'4 MAPA CALOR INHERENTE'!C18</f>
        <v>Muy Alta</v>
      </c>
      <c r="G19" s="117" t="str">
        <f>+'4 MAPA CALOR INHERENTE'!D18</f>
        <v>Mayor</v>
      </c>
      <c r="H19" s="86" t="str">
        <f>+'4 MAPA CALOR INHERENTE'!E18</f>
        <v>Alto</v>
      </c>
      <c r="I19" s="116">
        <f>+'6 MAPA CALOR RESIDUAL'!C18</f>
        <v>0.6</v>
      </c>
      <c r="J19" s="87">
        <f>+'6 MAPA CALOR RESIDUAL'!D18</f>
        <v>0.8</v>
      </c>
      <c r="K19" s="117" t="str">
        <f t="shared" si="0"/>
        <v>Media</v>
      </c>
      <c r="L19" s="117" t="str">
        <f t="shared" si="1"/>
        <v>Mayor</v>
      </c>
      <c r="M19" s="86" t="str">
        <f t="shared" si="2"/>
        <v>Alto</v>
      </c>
      <c r="N19" s="86" t="str">
        <f t="shared" si="3"/>
        <v>Requiere Plan de Acción</v>
      </c>
      <c r="O19" s="86" t="str">
        <f t="shared" si="4"/>
        <v>Reducir_mitigar_Transferir_Evitar</v>
      </c>
      <c r="P19" s="209"/>
      <c r="Q19" s="86">
        <f t="shared" si="5"/>
        <v>0</v>
      </c>
      <c r="R19" s="209"/>
      <c r="S19" s="209"/>
      <c r="T19" s="210"/>
      <c r="U19" s="210"/>
      <c r="V19" s="209"/>
      <c r="W19" s="209"/>
      <c r="X19" s="209"/>
      <c r="Y19" s="209"/>
      <c r="Z19" s="209"/>
      <c r="AA19" s="209"/>
      <c r="AB19" s="88"/>
      <c r="AC19" s="88"/>
      <c r="AF19" s="107"/>
      <c r="AG19" s="93" t="s">
        <v>278</v>
      </c>
      <c r="AH19" s="81" t="s">
        <v>341</v>
      </c>
      <c r="AI19" s="81" t="s">
        <v>342</v>
      </c>
      <c r="AJ19" s="107"/>
      <c r="AK19" s="300" t="s">
        <v>160</v>
      </c>
      <c r="AL19" s="107"/>
      <c r="AM19" s="107"/>
      <c r="AN19" s="107"/>
      <c r="AO19" s="107"/>
      <c r="AP19" s="84"/>
      <c r="AQ19" s="84"/>
      <c r="AR19" s="108"/>
      <c r="AS19" s="108"/>
      <c r="AT19" s="108"/>
      <c r="AU19" s="108"/>
      <c r="AV19" s="108"/>
      <c r="AW19" s="108"/>
      <c r="AX19" s="84"/>
      <c r="AY19" s="84"/>
    </row>
    <row r="20" spans="1:51" ht="103.5" customHeight="1" x14ac:dyDescent="0.2">
      <c r="A20" s="365" t="str">
        <f>+VLOOKUP(B20,'2 CONTEXTO E IDENTIFICACIÓN'!A21:F39,6,FALSE)</f>
        <v>Gestión</v>
      </c>
      <c r="B20" s="364" t="str">
        <f>'2 CONTEXTO E IDENTIFICACIÓN'!A21</f>
        <v>R122</v>
      </c>
      <c r="C20" s="86" t="str">
        <f>+'2 CONTEXTO E IDENTIFICACIÓN'!J21</f>
        <v>Posibilidad de afectación reputacional por incumplimiento de los terminos procesales a causa de exceso de carga laboral, insuficiente recurso humano o radicación inoportuna en relación a la ocurrencia de los hechos</v>
      </c>
      <c r="D20" s="122">
        <f>+'3 PROBABIL E IMPACTO INHERENTE'!E19</f>
        <v>0.6</v>
      </c>
      <c r="E20" s="122">
        <f>+'3 PROBABIL E IMPACTO INHERENTE'!M19</f>
        <v>0.6</v>
      </c>
      <c r="F20" s="117" t="str">
        <f>+'4 MAPA CALOR INHERENTE'!C19</f>
        <v>Media</v>
      </c>
      <c r="G20" s="117" t="str">
        <f>+'4 MAPA CALOR INHERENTE'!D19</f>
        <v>Moderado</v>
      </c>
      <c r="H20" s="86" t="str">
        <f>+'4 MAPA CALOR INHERENTE'!E19</f>
        <v>Moderado</v>
      </c>
      <c r="I20" s="116">
        <f>+'6 MAPA CALOR RESIDUAL'!C19</f>
        <v>0.36</v>
      </c>
      <c r="J20" s="87">
        <f>+'6 MAPA CALOR RESIDUAL'!D19</f>
        <v>0.6</v>
      </c>
      <c r="K20" s="117" t="str">
        <f t="shared" si="0"/>
        <v>Baja</v>
      </c>
      <c r="L20" s="117" t="str">
        <f t="shared" si="1"/>
        <v>Moderado</v>
      </c>
      <c r="M20" s="86" t="str">
        <f t="shared" si="2"/>
        <v>Moderado</v>
      </c>
      <c r="N20" s="86" t="str">
        <f t="shared" si="3"/>
        <v>Requiere Plan de Acción</v>
      </c>
      <c r="O20" s="86" t="str">
        <f t="shared" si="4"/>
        <v>Reducir_mitigar_Transferir_Evitar</v>
      </c>
      <c r="P20" s="209"/>
      <c r="Q20" s="86">
        <f t="shared" si="5"/>
        <v>0</v>
      </c>
      <c r="R20" s="209" t="s">
        <v>466</v>
      </c>
      <c r="S20" s="209" t="s">
        <v>448</v>
      </c>
      <c r="T20" s="210">
        <v>46174</v>
      </c>
      <c r="U20" s="210">
        <v>46387</v>
      </c>
      <c r="V20" s="209"/>
      <c r="W20" s="209"/>
      <c r="X20" s="209"/>
      <c r="Y20" s="209"/>
      <c r="Z20" s="209"/>
      <c r="AA20" s="209"/>
      <c r="AB20" s="88"/>
      <c r="AC20" s="88"/>
      <c r="AF20" s="107"/>
      <c r="AG20" s="97" t="s">
        <v>298</v>
      </c>
      <c r="AH20" s="81" t="s">
        <v>157</v>
      </c>
      <c r="AI20" s="81" t="s">
        <v>344</v>
      </c>
      <c r="AN20" s="107"/>
      <c r="AO20" s="107"/>
      <c r="AP20" s="84"/>
      <c r="AQ20" s="84"/>
      <c r="AR20" s="84"/>
      <c r="AS20" s="92"/>
      <c r="AT20" s="92"/>
      <c r="AU20" s="92"/>
      <c r="AV20" s="92"/>
      <c r="AW20" s="92"/>
      <c r="AX20" s="84"/>
      <c r="AY20" s="84"/>
    </row>
    <row r="21" spans="1:51" ht="93" customHeight="1" x14ac:dyDescent="0.2">
      <c r="A21" s="365">
        <f>+VLOOKUP(B21,'2 CONTEXTO E IDENTIFICACIÓN'!A22:F40,6,FALSE)</f>
        <v>0</v>
      </c>
      <c r="B21" s="364" t="str">
        <f>'2 CONTEXTO E IDENTIFICACIÓN'!A22</f>
        <v>R123</v>
      </c>
      <c r="C21" s="86" t="str">
        <f>+'2 CONTEXTO E IDENTIFICACIÓN'!J22</f>
        <v xml:space="preserve"> por a causa de </v>
      </c>
      <c r="D21" s="122" t="str">
        <f>+'3 PROBABIL E IMPACTO INHERENTE'!E20</f>
        <v/>
      </c>
      <c r="E21" s="122" t="str">
        <f>+'3 PROBABIL E IMPACTO INHERENTE'!M20</f>
        <v/>
      </c>
      <c r="F21" s="117" t="str">
        <f>+'4 MAPA CALOR INHERENTE'!C20</f>
        <v/>
      </c>
      <c r="G21" s="117" t="str">
        <f>+'4 MAPA CALOR INHERENTE'!D20</f>
        <v/>
      </c>
      <c r="H21" s="86" t="str">
        <f>+'4 MAPA CALOR INHERENTE'!E20</f>
        <v/>
      </c>
      <c r="I21" s="116" t="str">
        <f>+'6 MAPA CALOR RESIDUAL'!C20</f>
        <v/>
      </c>
      <c r="J21" s="87" t="str">
        <f>+'6 MAPA CALOR RESIDUAL'!D20</f>
        <v/>
      </c>
      <c r="K21" s="117" t="str">
        <f t="shared" si="0"/>
        <v/>
      </c>
      <c r="L21" s="117" t="str">
        <f t="shared" si="1"/>
        <v/>
      </c>
      <c r="M21" s="86" t="str">
        <f t="shared" si="2"/>
        <v/>
      </c>
      <c r="N21" s="86" t="str">
        <f t="shared" si="3"/>
        <v/>
      </c>
      <c r="O21" s="86" t="str">
        <f t="shared" si="4"/>
        <v/>
      </c>
      <c r="P21" s="209"/>
      <c r="Q21" s="86" t="str">
        <f t="shared" si="5"/>
        <v/>
      </c>
      <c r="R21" s="209"/>
      <c r="S21" s="209"/>
      <c r="T21" s="210"/>
      <c r="U21" s="210"/>
      <c r="V21" s="209"/>
      <c r="W21" s="209"/>
      <c r="X21" s="209"/>
      <c r="Y21" s="209"/>
      <c r="Z21" s="209"/>
      <c r="AA21" s="209"/>
      <c r="AB21" s="88"/>
      <c r="AC21" s="88"/>
      <c r="AD21" s="109"/>
      <c r="AE21" s="109"/>
      <c r="AF21" s="107"/>
      <c r="AG21" s="186"/>
      <c r="AN21" s="107"/>
      <c r="AO21" s="107"/>
      <c r="AP21" s="84"/>
      <c r="AQ21" s="84"/>
      <c r="AR21" s="84"/>
      <c r="AS21" s="92"/>
      <c r="AT21" s="92"/>
      <c r="AU21" s="92"/>
      <c r="AV21" s="92"/>
      <c r="AW21" s="92"/>
      <c r="AX21" s="84"/>
      <c r="AY21" s="84"/>
    </row>
    <row r="22" spans="1:51" ht="93" customHeight="1" x14ac:dyDescent="0.2">
      <c r="A22" s="365">
        <f>+VLOOKUP(B22,'2 CONTEXTO E IDENTIFICACIÓN'!A23:F41,6,FALSE)</f>
        <v>0</v>
      </c>
      <c r="B22" s="364" t="str">
        <f>'2 CONTEXTO E IDENTIFICACIÓN'!A23</f>
        <v>R124</v>
      </c>
      <c r="C22" s="86" t="str">
        <f>+'2 CONTEXTO E IDENTIFICACIÓN'!J23</f>
        <v xml:space="preserve"> por a causa de </v>
      </c>
      <c r="D22" s="122" t="str">
        <f>+'3 PROBABIL E IMPACTO INHERENTE'!E21</f>
        <v/>
      </c>
      <c r="E22" s="122" t="str">
        <f>+'3 PROBABIL E IMPACTO INHERENTE'!M21</f>
        <v/>
      </c>
      <c r="F22" s="117" t="str">
        <f>+'4 MAPA CALOR INHERENTE'!C21</f>
        <v/>
      </c>
      <c r="G22" s="117" t="str">
        <f>+'4 MAPA CALOR INHERENTE'!D21</f>
        <v/>
      </c>
      <c r="H22" s="86" t="str">
        <f>+'4 MAPA CALOR INHERENTE'!E21</f>
        <v/>
      </c>
      <c r="I22" s="116" t="str">
        <f>+'6 MAPA CALOR RESIDUAL'!C21</f>
        <v/>
      </c>
      <c r="J22" s="87" t="str">
        <f>+'6 MAPA CALOR RESIDUAL'!D21</f>
        <v/>
      </c>
      <c r="K22" s="117" t="str">
        <f t="shared" si="0"/>
        <v/>
      </c>
      <c r="L22" s="117" t="str">
        <f t="shared" si="1"/>
        <v/>
      </c>
      <c r="M22" s="86" t="str">
        <f t="shared" si="2"/>
        <v/>
      </c>
      <c r="N22" s="86" t="str">
        <f t="shared" si="3"/>
        <v/>
      </c>
      <c r="O22" s="86" t="str">
        <f t="shared" si="4"/>
        <v/>
      </c>
      <c r="P22" s="209"/>
      <c r="Q22" s="86" t="str">
        <f t="shared" si="5"/>
        <v/>
      </c>
      <c r="R22" s="209"/>
      <c r="S22" s="209"/>
      <c r="T22" s="210"/>
      <c r="U22" s="210"/>
      <c r="V22" s="209"/>
      <c r="W22" s="209"/>
      <c r="X22" s="209"/>
      <c r="Y22" s="209"/>
      <c r="Z22" s="209"/>
      <c r="AA22" s="209"/>
      <c r="AB22" s="88"/>
      <c r="AC22" s="88"/>
      <c r="AD22" s="109"/>
      <c r="AE22" s="109"/>
      <c r="AF22" s="110"/>
      <c r="AN22" s="107"/>
      <c r="AO22" s="107"/>
      <c r="AP22" s="84"/>
      <c r="AQ22" s="105"/>
      <c r="AR22" s="105"/>
      <c r="AS22" s="105"/>
      <c r="AT22" s="105"/>
      <c r="AU22" s="105"/>
      <c r="AV22" s="105"/>
      <c r="AW22" s="92"/>
      <c r="AX22" s="84"/>
      <c r="AY22" s="84"/>
    </row>
    <row r="23" spans="1:51" ht="93" customHeight="1" x14ac:dyDescent="0.2">
      <c r="A23" s="365">
        <f>+VLOOKUP(B23,'2 CONTEXTO E IDENTIFICACIÓN'!A24:F42,6,FALSE)</f>
        <v>0</v>
      </c>
      <c r="B23" s="364" t="str">
        <f>'2 CONTEXTO E IDENTIFICACIÓN'!A24</f>
        <v>R125</v>
      </c>
      <c r="C23" s="86" t="str">
        <f>+'2 CONTEXTO E IDENTIFICACIÓN'!J24</f>
        <v xml:space="preserve"> por a causa de </v>
      </c>
      <c r="D23" s="122" t="str">
        <f>+'3 PROBABIL E IMPACTO INHERENTE'!E22</f>
        <v/>
      </c>
      <c r="E23" s="122" t="str">
        <f>+'3 PROBABIL E IMPACTO INHERENTE'!M22</f>
        <v/>
      </c>
      <c r="F23" s="117" t="str">
        <f>+'4 MAPA CALOR INHERENTE'!C22</f>
        <v/>
      </c>
      <c r="G23" s="117" t="str">
        <f>+'4 MAPA CALOR INHERENTE'!D22</f>
        <v/>
      </c>
      <c r="H23" s="86" t="str">
        <f>+'4 MAPA CALOR INHERENTE'!E22</f>
        <v/>
      </c>
      <c r="I23" s="116" t="str">
        <f>+'6 MAPA CALOR RESIDUAL'!C22</f>
        <v/>
      </c>
      <c r="J23" s="87">
        <f>+'6 MAPA CALOR RESIDUAL'!D22</f>
        <v>0</v>
      </c>
      <c r="K23" s="117" t="str">
        <f t="shared" si="0"/>
        <v/>
      </c>
      <c r="L23" s="117" t="str">
        <f t="shared" si="1"/>
        <v/>
      </c>
      <c r="M23" s="86" t="str">
        <f t="shared" si="2"/>
        <v/>
      </c>
      <c r="N23" s="86" t="str">
        <f t="shared" si="3"/>
        <v/>
      </c>
      <c r="O23" s="86" t="str">
        <f t="shared" si="4"/>
        <v/>
      </c>
      <c r="P23" s="209"/>
      <c r="Q23" s="86" t="str">
        <f t="shared" si="5"/>
        <v/>
      </c>
      <c r="R23" s="209"/>
      <c r="S23" s="209"/>
      <c r="T23" s="210"/>
      <c r="U23" s="210"/>
      <c r="V23" s="209"/>
      <c r="W23" s="209"/>
      <c r="X23" s="209"/>
      <c r="Y23" s="209"/>
      <c r="Z23" s="209"/>
      <c r="AA23" s="209"/>
      <c r="AB23" s="88"/>
      <c r="AC23" s="88"/>
      <c r="AD23" s="109"/>
      <c r="AE23" s="109"/>
      <c r="AP23" s="84"/>
      <c r="AQ23" s="111"/>
      <c r="AR23" s="111"/>
      <c r="AS23" s="111"/>
      <c r="AT23" s="111"/>
      <c r="AU23" s="111"/>
      <c r="AV23" s="111"/>
      <c r="AW23" s="92"/>
      <c r="AX23" s="84"/>
      <c r="AY23" s="84"/>
    </row>
    <row r="24" spans="1:51" ht="93" customHeight="1" x14ac:dyDescent="0.2">
      <c r="A24" s="365">
        <f>+VLOOKUP(B24,'2 CONTEXTO E IDENTIFICACIÓN'!A25:F43,6,FALSE)</f>
        <v>0</v>
      </c>
      <c r="B24" s="364" t="str">
        <f>'2 CONTEXTO E IDENTIFICACIÓN'!A25</f>
        <v>R126</v>
      </c>
      <c r="C24" s="86" t="str">
        <f>+'2 CONTEXTO E IDENTIFICACIÓN'!J25</f>
        <v xml:space="preserve"> por a causa de </v>
      </c>
      <c r="D24" s="122" t="str">
        <f>+'3 PROBABIL E IMPACTO INHERENTE'!E23</f>
        <v/>
      </c>
      <c r="E24" s="122" t="str">
        <f>+'3 PROBABIL E IMPACTO INHERENTE'!M23</f>
        <v/>
      </c>
      <c r="F24" s="117" t="str">
        <f>+'4 MAPA CALOR INHERENTE'!C23</f>
        <v/>
      </c>
      <c r="G24" s="117" t="str">
        <f>+'4 MAPA CALOR INHERENTE'!D23</f>
        <v/>
      </c>
      <c r="H24" s="86" t="str">
        <f>+'4 MAPA CALOR INHERENTE'!E23</f>
        <v/>
      </c>
      <c r="I24" s="116" t="str">
        <f>+'6 MAPA CALOR RESIDUAL'!C23</f>
        <v/>
      </c>
      <c r="J24" s="87">
        <f>+'6 MAPA CALOR RESIDUAL'!D23</f>
        <v>0</v>
      </c>
      <c r="K24" s="117" t="str">
        <f t="shared" si="0"/>
        <v/>
      </c>
      <c r="L24" s="117" t="str">
        <f t="shared" si="1"/>
        <v/>
      </c>
      <c r="M24" s="86" t="str">
        <f t="shared" si="2"/>
        <v/>
      </c>
      <c r="N24" s="86" t="str">
        <f t="shared" si="3"/>
        <v/>
      </c>
      <c r="O24" s="86" t="str">
        <f t="shared" si="4"/>
        <v/>
      </c>
      <c r="P24" s="209"/>
      <c r="Q24" s="86" t="str">
        <f t="shared" si="5"/>
        <v/>
      </c>
      <c r="R24" s="209"/>
      <c r="S24" s="209"/>
      <c r="T24" s="210"/>
      <c r="U24" s="210"/>
      <c r="V24" s="209"/>
      <c r="W24" s="209"/>
      <c r="X24" s="209"/>
      <c r="Y24" s="209"/>
      <c r="Z24" s="209"/>
      <c r="AA24" s="209"/>
      <c r="AB24" s="88"/>
      <c r="AC24" s="88"/>
      <c r="AD24" s="109"/>
      <c r="AE24" s="109"/>
      <c r="AP24" s="84"/>
      <c r="AQ24" s="105"/>
      <c r="AR24" s="105"/>
      <c r="AS24" s="105"/>
      <c r="AT24" s="105"/>
      <c r="AU24" s="105"/>
      <c r="AV24" s="105"/>
      <c r="AW24" s="92"/>
      <c r="AX24" s="84"/>
      <c r="AY24" s="84"/>
    </row>
    <row r="25" spans="1:51" ht="93" customHeight="1" x14ac:dyDescent="0.2">
      <c r="A25" s="365">
        <f>+VLOOKUP(B25,'2 CONTEXTO E IDENTIFICACIÓN'!A26:F44,6,FALSE)</f>
        <v>0</v>
      </c>
      <c r="B25" s="364" t="str">
        <f>'2 CONTEXTO E IDENTIFICACIÓN'!A26</f>
        <v>R127</v>
      </c>
      <c r="C25" s="86" t="str">
        <f>+'2 CONTEXTO E IDENTIFICACIÓN'!J26</f>
        <v xml:space="preserve"> por a causa de </v>
      </c>
      <c r="D25" s="122" t="str">
        <f>+'3 PROBABIL E IMPACTO INHERENTE'!E24</f>
        <v/>
      </c>
      <c r="E25" s="122" t="str">
        <f>+'3 PROBABIL E IMPACTO INHERENTE'!M24</f>
        <v/>
      </c>
      <c r="F25" s="117" t="str">
        <f>+'4 MAPA CALOR INHERENTE'!C24</f>
        <v/>
      </c>
      <c r="G25" s="117" t="str">
        <f>+'4 MAPA CALOR INHERENTE'!D24</f>
        <v/>
      </c>
      <c r="H25" s="86" t="str">
        <f>+'4 MAPA CALOR INHERENTE'!E24</f>
        <v/>
      </c>
      <c r="I25" s="116" t="str">
        <f>+'6 MAPA CALOR RESIDUAL'!C24</f>
        <v/>
      </c>
      <c r="J25" s="87">
        <f>+'6 MAPA CALOR RESIDUAL'!D24</f>
        <v>0</v>
      </c>
      <c r="K25" s="117" t="str">
        <f t="shared" si="0"/>
        <v/>
      </c>
      <c r="L25" s="117" t="str">
        <f t="shared" si="1"/>
        <v/>
      </c>
      <c r="M25" s="86" t="str">
        <f t="shared" si="2"/>
        <v/>
      </c>
      <c r="N25" s="86" t="str">
        <f t="shared" si="3"/>
        <v/>
      </c>
      <c r="O25" s="86" t="str">
        <f t="shared" si="4"/>
        <v/>
      </c>
      <c r="P25" s="209"/>
      <c r="Q25" s="86" t="str">
        <f t="shared" si="5"/>
        <v/>
      </c>
      <c r="R25" s="209"/>
      <c r="S25" s="209"/>
      <c r="T25" s="210"/>
      <c r="U25" s="210"/>
      <c r="V25" s="209"/>
      <c r="W25" s="209"/>
      <c r="X25" s="209"/>
      <c r="Y25" s="209"/>
      <c r="Z25" s="209"/>
      <c r="AA25" s="209"/>
      <c r="AB25" s="88"/>
      <c r="AC25" s="88"/>
      <c r="AP25" s="84"/>
      <c r="AQ25" s="105"/>
      <c r="AR25" s="105"/>
      <c r="AS25" s="105"/>
      <c r="AT25" s="105"/>
      <c r="AU25" s="105"/>
      <c r="AV25" s="105"/>
      <c r="AW25" s="92"/>
      <c r="AX25" s="84"/>
      <c r="AY25" s="84"/>
    </row>
    <row r="26" spans="1:51" ht="93" customHeight="1" x14ac:dyDescent="0.25">
      <c r="A26" s="365">
        <f>+VLOOKUP(B26,'2 CONTEXTO E IDENTIFICACIÓN'!A27:F45,6,FALSE)</f>
        <v>0</v>
      </c>
      <c r="B26" s="364" t="str">
        <f>'2 CONTEXTO E IDENTIFICACIÓN'!A27</f>
        <v>R128</v>
      </c>
      <c r="C26" s="86" t="str">
        <f>+'2 CONTEXTO E IDENTIFICACIÓN'!J27</f>
        <v xml:space="preserve"> por a causa de </v>
      </c>
      <c r="D26" s="122" t="str">
        <f>+'3 PROBABIL E IMPACTO INHERENTE'!E25</f>
        <v/>
      </c>
      <c r="E26" s="122" t="str">
        <f>+'3 PROBABIL E IMPACTO INHERENTE'!M25</f>
        <v/>
      </c>
      <c r="F26" s="117" t="str">
        <f>+'4 MAPA CALOR INHERENTE'!C25</f>
        <v/>
      </c>
      <c r="G26" s="117" t="str">
        <f>+'4 MAPA CALOR INHERENTE'!D25</f>
        <v/>
      </c>
      <c r="H26" s="86" t="str">
        <f>+'4 MAPA CALOR INHERENTE'!E25</f>
        <v/>
      </c>
      <c r="I26" s="116" t="str">
        <f>+'6 MAPA CALOR RESIDUAL'!C25</f>
        <v/>
      </c>
      <c r="J26" s="87">
        <f>+'6 MAPA CALOR RESIDUAL'!D25</f>
        <v>0</v>
      </c>
      <c r="K26" s="117" t="str">
        <f t="shared" si="0"/>
        <v/>
      </c>
      <c r="L26" s="117" t="str">
        <f t="shared" si="1"/>
        <v/>
      </c>
      <c r="M26" s="86" t="str">
        <f t="shared" si="2"/>
        <v/>
      </c>
      <c r="N26" s="86" t="str">
        <f t="shared" si="3"/>
        <v/>
      </c>
      <c r="O26" s="86" t="str">
        <f t="shared" si="4"/>
        <v/>
      </c>
      <c r="P26" s="209"/>
      <c r="Q26" s="86" t="str">
        <f t="shared" si="5"/>
        <v/>
      </c>
      <c r="R26" s="209"/>
      <c r="S26" s="209"/>
      <c r="T26" s="210"/>
      <c r="U26" s="210"/>
      <c r="V26" s="209"/>
      <c r="W26" s="209"/>
      <c r="X26" s="209"/>
      <c r="Y26" s="209"/>
      <c r="Z26" s="209"/>
      <c r="AA26" s="209"/>
      <c r="AB26" s="88"/>
      <c r="AC26" s="88"/>
    </row>
    <row r="27" spans="1:51" ht="93" customHeight="1" x14ac:dyDescent="0.25">
      <c r="A27" s="365">
        <f>+VLOOKUP(B27,'2 CONTEXTO E IDENTIFICACIÓN'!A28:F46,6,FALSE)</f>
        <v>0</v>
      </c>
      <c r="B27" s="364" t="str">
        <f>'2 CONTEXTO E IDENTIFICACIÓN'!A28</f>
        <v>R129</v>
      </c>
      <c r="C27" s="86" t="str">
        <f>+'2 CONTEXTO E IDENTIFICACIÓN'!J28</f>
        <v xml:space="preserve"> por a causa de </v>
      </c>
      <c r="D27" s="122" t="str">
        <f>+'3 PROBABIL E IMPACTO INHERENTE'!E26</f>
        <v/>
      </c>
      <c r="E27" s="122" t="str">
        <f>+'3 PROBABIL E IMPACTO INHERENTE'!M26</f>
        <v/>
      </c>
      <c r="F27" s="117" t="str">
        <f>+'4 MAPA CALOR INHERENTE'!C26</f>
        <v/>
      </c>
      <c r="G27" s="117" t="str">
        <f>+'4 MAPA CALOR INHERENTE'!D26</f>
        <v/>
      </c>
      <c r="H27" s="86" t="str">
        <f>+'4 MAPA CALOR INHERENTE'!E26</f>
        <v/>
      </c>
      <c r="I27" s="116" t="str">
        <f>+'6 MAPA CALOR RESIDUAL'!C26</f>
        <v/>
      </c>
      <c r="J27" s="87">
        <f>+'6 MAPA CALOR RESIDUAL'!D26</f>
        <v>0</v>
      </c>
      <c r="K27" s="117" t="str">
        <f t="shared" si="0"/>
        <v/>
      </c>
      <c r="L27" s="117" t="str">
        <f t="shared" si="1"/>
        <v/>
      </c>
      <c r="M27" s="86" t="str">
        <f t="shared" si="2"/>
        <v/>
      </c>
      <c r="N27" s="86" t="str">
        <f t="shared" si="3"/>
        <v/>
      </c>
      <c r="O27" s="86" t="str">
        <f t="shared" si="4"/>
        <v/>
      </c>
      <c r="P27" s="209"/>
      <c r="Q27" s="86" t="str">
        <f t="shared" si="5"/>
        <v/>
      </c>
      <c r="R27" s="209"/>
      <c r="S27" s="209"/>
      <c r="T27" s="210"/>
      <c r="U27" s="210"/>
      <c r="V27" s="209"/>
      <c r="W27" s="209"/>
      <c r="X27" s="209"/>
      <c r="Y27" s="209"/>
      <c r="Z27" s="209"/>
      <c r="AA27" s="209"/>
      <c r="AB27" s="88"/>
      <c r="AC27" s="88"/>
    </row>
    <row r="28" spans="1:51" ht="93" customHeight="1" x14ac:dyDescent="0.25">
      <c r="A28" s="365">
        <f>+VLOOKUP(B28,'2 CONTEXTO E IDENTIFICACIÓN'!A29:F47,6,FALSE)</f>
        <v>0</v>
      </c>
      <c r="B28" s="364" t="str">
        <f>'2 CONTEXTO E IDENTIFICACIÓN'!A29</f>
        <v>R130</v>
      </c>
      <c r="C28" s="86" t="str">
        <f>+'2 CONTEXTO E IDENTIFICACIÓN'!J29</f>
        <v xml:space="preserve"> por a causa de </v>
      </c>
      <c r="D28" s="122" t="str">
        <f>+'3 PROBABIL E IMPACTO INHERENTE'!E27</f>
        <v/>
      </c>
      <c r="E28" s="122" t="str">
        <f>+'3 PROBABIL E IMPACTO INHERENTE'!M27</f>
        <v/>
      </c>
      <c r="F28" s="117" t="str">
        <f>+'4 MAPA CALOR INHERENTE'!C27</f>
        <v/>
      </c>
      <c r="G28" s="117" t="str">
        <f>+'4 MAPA CALOR INHERENTE'!D27</f>
        <v/>
      </c>
      <c r="H28" s="86" t="str">
        <f>+'4 MAPA CALOR INHERENTE'!E27</f>
        <v/>
      </c>
      <c r="I28" s="116" t="str">
        <f>+'6 MAPA CALOR RESIDUAL'!C27</f>
        <v/>
      </c>
      <c r="J28" s="87">
        <f>+'6 MAPA CALOR RESIDUAL'!D27</f>
        <v>0</v>
      </c>
      <c r="K28" s="117" t="str">
        <f t="shared" si="0"/>
        <v/>
      </c>
      <c r="L28" s="117" t="str">
        <f t="shared" si="1"/>
        <v/>
      </c>
      <c r="M28" s="86" t="str">
        <f t="shared" si="2"/>
        <v/>
      </c>
      <c r="N28" s="86" t="str">
        <f t="shared" si="3"/>
        <v/>
      </c>
      <c r="O28" s="86" t="str">
        <f t="shared" si="4"/>
        <v/>
      </c>
      <c r="P28" s="209"/>
      <c r="Q28" s="86" t="str">
        <f t="shared" si="5"/>
        <v/>
      </c>
      <c r="R28" s="209"/>
      <c r="S28" s="209"/>
      <c r="T28" s="210"/>
      <c r="U28" s="210"/>
      <c r="V28" s="209"/>
      <c r="W28" s="209"/>
      <c r="X28" s="209"/>
      <c r="Y28" s="209"/>
      <c r="Z28" s="209"/>
      <c r="AA28" s="209"/>
      <c r="AB28" s="88"/>
      <c r="AC28" s="88"/>
    </row>
    <row r="29" spans="1:51" ht="93" customHeight="1" x14ac:dyDescent="0.25">
      <c r="C29" s="68"/>
      <c r="D29" s="68"/>
      <c r="E29" s="68"/>
      <c r="H29" s="68"/>
      <c r="J29" s="68"/>
      <c r="M29" s="68"/>
      <c r="N29" s="68"/>
      <c r="O29" s="68"/>
      <c r="P29" s="68"/>
      <c r="Q29" s="68"/>
      <c r="R29" s="68"/>
      <c r="S29" s="68"/>
      <c r="T29" s="123"/>
      <c r="U29" s="123"/>
      <c r="V29" s="68"/>
      <c r="W29" s="68"/>
      <c r="X29" s="68"/>
      <c r="Y29" s="68"/>
      <c r="Z29" s="68"/>
      <c r="AA29" s="68"/>
      <c r="AB29" s="88"/>
      <c r="AC29" s="88"/>
    </row>
    <row r="30" spans="1:51" ht="14.45" customHeight="1" x14ac:dyDescent="0.25">
      <c r="C30" s="68"/>
      <c r="D30" s="68"/>
      <c r="E30" s="68"/>
      <c r="H30" s="68"/>
      <c r="J30" s="68"/>
      <c r="M30" s="68"/>
      <c r="N30" s="68"/>
      <c r="O30" s="68"/>
      <c r="P30" s="68"/>
      <c r="Q30" s="68"/>
      <c r="R30" s="68"/>
      <c r="S30" s="68"/>
      <c r="T30" s="123"/>
      <c r="U30" s="123"/>
      <c r="V30" s="68"/>
      <c r="W30" s="68"/>
      <c r="X30" s="68"/>
      <c r="Y30" s="68"/>
      <c r="Z30" s="68"/>
      <c r="AA30" s="68"/>
      <c r="AB30" s="68"/>
      <c r="AC30" s="68"/>
      <c r="AN30" s="73"/>
      <c r="AO30" s="73"/>
      <c r="AP30" s="73"/>
      <c r="AQ30" s="73"/>
      <c r="AR30" s="73"/>
      <c r="AS30" s="68"/>
      <c r="AT30" s="68"/>
      <c r="AU30" s="68"/>
      <c r="AV30" s="68"/>
      <c r="AW30" s="68"/>
    </row>
    <row r="31" spans="1:51" ht="39" customHeight="1" x14ac:dyDescent="0.25">
      <c r="C31" s="68"/>
      <c r="D31" s="68"/>
      <c r="E31" s="68"/>
      <c r="H31" s="68"/>
      <c r="J31" s="68"/>
      <c r="M31" s="68"/>
      <c r="N31" s="68"/>
      <c r="O31" s="68"/>
      <c r="P31" s="68"/>
      <c r="Q31" s="68"/>
      <c r="R31" s="68"/>
      <c r="S31" s="68"/>
      <c r="T31" s="123"/>
      <c r="U31" s="123"/>
      <c r="V31" s="68"/>
      <c r="W31" s="68"/>
      <c r="X31" s="68"/>
      <c r="Y31" s="68"/>
      <c r="Z31" s="68"/>
      <c r="AA31" s="68"/>
      <c r="AB31" s="68"/>
      <c r="AC31" s="68"/>
      <c r="AN31" s="73"/>
      <c r="AO31" s="73"/>
      <c r="AP31" s="73"/>
      <c r="AQ31" s="73"/>
      <c r="AR31" s="73"/>
      <c r="AS31" s="68"/>
      <c r="AT31" s="68"/>
      <c r="AU31" s="68"/>
      <c r="AV31" s="68"/>
      <c r="AW31" s="68"/>
    </row>
    <row r="32" spans="1:51" ht="19.5" customHeight="1" x14ac:dyDescent="0.25">
      <c r="C32" s="68"/>
      <c r="D32" s="68"/>
      <c r="E32" s="68"/>
      <c r="H32" s="68"/>
      <c r="J32" s="68"/>
      <c r="M32" s="68"/>
      <c r="N32" s="68"/>
      <c r="O32" s="68"/>
      <c r="P32" s="68"/>
      <c r="Q32" s="68"/>
      <c r="R32" s="68"/>
      <c r="S32" s="68"/>
      <c r="T32" s="123"/>
      <c r="U32" s="123"/>
      <c r="V32" s="68"/>
      <c r="W32" s="68"/>
      <c r="X32" s="68"/>
      <c r="Y32" s="68"/>
      <c r="Z32" s="68"/>
      <c r="AA32" s="68"/>
      <c r="AB32" s="68"/>
      <c r="AC32" s="68"/>
      <c r="AN32" s="73"/>
      <c r="AO32" s="73"/>
      <c r="AP32" s="73"/>
      <c r="AQ32" s="73"/>
      <c r="AR32" s="73"/>
      <c r="AS32" s="68"/>
      <c r="AT32" s="68"/>
      <c r="AU32" s="68"/>
      <c r="AV32" s="68"/>
      <c r="AW32" s="68"/>
    </row>
    <row r="33" spans="3:49" ht="19.5" customHeight="1" x14ac:dyDescent="0.25">
      <c r="C33" s="68"/>
      <c r="D33" s="68"/>
      <c r="E33" s="68"/>
      <c r="H33" s="68"/>
      <c r="J33" s="68"/>
      <c r="M33" s="68"/>
      <c r="N33" s="68"/>
      <c r="O33" s="68"/>
      <c r="P33" s="68"/>
      <c r="Q33" s="68"/>
      <c r="R33" s="68"/>
      <c r="S33" s="68"/>
      <c r="T33" s="123"/>
      <c r="U33" s="123"/>
      <c r="V33" s="68"/>
      <c r="W33" s="68"/>
      <c r="X33" s="68"/>
      <c r="Y33" s="68"/>
      <c r="Z33" s="68"/>
      <c r="AA33" s="68"/>
      <c r="AB33" s="68"/>
      <c r="AC33" s="68"/>
      <c r="AN33" s="73"/>
      <c r="AO33" s="73"/>
      <c r="AP33" s="73"/>
      <c r="AQ33" s="73"/>
      <c r="AR33" s="73"/>
      <c r="AS33" s="68"/>
      <c r="AT33" s="68"/>
      <c r="AU33" s="68"/>
      <c r="AV33" s="68"/>
      <c r="AW33" s="68"/>
    </row>
    <row r="34" spans="3:49" ht="19.5" customHeight="1" x14ac:dyDescent="0.25">
      <c r="C34" s="68"/>
      <c r="D34" s="68"/>
      <c r="E34" s="68"/>
      <c r="H34" s="68"/>
      <c r="J34" s="68"/>
      <c r="M34" s="68"/>
      <c r="N34" s="68"/>
      <c r="O34" s="68"/>
      <c r="P34" s="68"/>
      <c r="Q34" s="68"/>
      <c r="R34" s="68"/>
      <c r="S34" s="68"/>
      <c r="T34" s="123"/>
      <c r="U34" s="123"/>
      <c r="V34" s="68"/>
      <c r="W34" s="68"/>
      <c r="X34" s="68"/>
      <c r="Y34" s="68"/>
      <c r="Z34" s="68"/>
      <c r="AA34" s="68"/>
      <c r="AB34" s="68"/>
      <c r="AC34" s="68"/>
      <c r="AN34" s="73"/>
      <c r="AO34" s="73"/>
      <c r="AP34" s="73"/>
      <c r="AQ34" s="73"/>
      <c r="AR34" s="73"/>
      <c r="AS34" s="68"/>
      <c r="AT34" s="68"/>
      <c r="AU34" s="68"/>
      <c r="AV34" s="68"/>
      <c r="AW34" s="68"/>
    </row>
    <row r="35" spans="3:49" ht="19.5" customHeight="1" x14ac:dyDescent="0.25">
      <c r="C35" s="68"/>
      <c r="D35" s="68"/>
      <c r="E35" s="68"/>
      <c r="H35" s="68"/>
      <c r="J35" s="68"/>
      <c r="M35" s="68"/>
      <c r="N35" s="68"/>
      <c r="O35" s="68"/>
      <c r="P35" s="68"/>
      <c r="Q35" s="68"/>
      <c r="R35" s="68"/>
      <c r="S35" s="68"/>
      <c r="T35" s="123"/>
      <c r="U35" s="123"/>
      <c r="V35" s="68"/>
      <c r="W35" s="68"/>
      <c r="X35" s="68"/>
      <c r="Y35" s="68"/>
      <c r="Z35" s="68"/>
      <c r="AA35" s="68"/>
      <c r="AB35" s="68"/>
      <c r="AC35" s="68"/>
      <c r="AN35" s="73"/>
      <c r="AO35" s="73"/>
      <c r="AP35" s="73"/>
      <c r="AQ35" s="73"/>
      <c r="AR35" s="73"/>
      <c r="AS35" s="68"/>
      <c r="AT35" s="68"/>
      <c r="AU35" s="68"/>
      <c r="AV35" s="68"/>
      <c r="AW35" s="68"/>
    </row>
    <row r="36" spans="3:49" ht="19.5" customHeight="1" x14ac:dyDescent="0.25">
      <c r="AB36" s="68"/>
      <c r="AC36" s="68"/>
      <c r="AN36" s="73"/>
      <c r="AO36" s="73"/>
      <c r="AP36" s="73"/>
      <c r="AQ36" s="73"/>
      <c r="AR36" s="73"/>
      <c r="AS36" s="68"/>
      <c r="AT36" s="68"/>
      <c r="AU36" s="68"/>
      <c r="AV36" s="68"/>
      <c r="AW36" s="68"/>
    </row>
  </sheetData>
  <sheetProtection formatCells="0" formatColumns="0" formatRows="0" sort="0" autoFilter="0" pivotTables="0"/>
  <dataConsolidate/>
  <mergeCells count="12">
    <mergeCell ref="AD10:AD14"/>
    <mergeCell ref="F8:H8"/>
    <mergeCell ref="AG5:AK5"/>
    <mergeCell ref="B1:B2"/>
    <mergeCell ref="C1:C2"/>
    <mergeCell ref="K8:M8"/>
    <mergeCell ref="V8:X8"/>
    <mergeCell ref="R8:U8"/>
    <mergeCell ref="C4:E4"/>
    <mergeCell ref="C5:E5"/>
    <mergeCell ref="C6:E6"/>
    <mergeCell ref="C7:E7"/>
  </mergeCells>
  <conditionalFormatting sqref="F10:F28 J10:K28">
    <cfRule type="cellIs" dxfId="17" priority="6" operator="equal">
      <formula>$AF$14</formula>
    </cfRule>
    <cfRule type="cellIs" dxfId="16" priority="7" operator="equal">
      <formula>$AF$13</formula>
    </cfRule>
    <cfRule type="cellIs" dxfId="15" priority="8" operator="equal">
      <formula>$AF$12</formula>
    </cfRule>
    <cfRule type="cellIs" dxfId="14" priority="9" operator="equal">
      <formula>$AF$11</formula>
    </cfRule>
    <cfRule type="cellIs" dxfId="13" priority="10" operator="equal">
      <formula>$AF$10</formula>
    </cfRule>
  </conditionalFormatting>
  <conditionalFormatting sqref="G10:G28 L10:L28">
    <cfRule type="cellIs" dxfId="12" priority="1" operator="equal">
      <formula>$AG$9</formula>
    </cfRule>
    <cfRule type="cellIs" dxfId="11" priority="2" operator="equal">
      <formula>$AH$9</formula>
    </cfRule>
    <cfRule type="cellIs" dxfId="10" priority="3" operator="equal">
      <formula>$AI$9</formula>
    </cfRule>
    <cfRule type="cellIs" dxfId="9" priority="4" operator="equal">
      <formula>$AJ$9</formula>
    </cfRule>
    <cfRule type="cellIs" dxfId="8" priority="5" operator="equal">
      <formula>$AK$9</formula>
    </cfRule>
  </conditionalFormatting>
  <conditionalFormatting sqref="H10:H28 M10:M28">
    <cfRule type="cellIs" dxfId="7" priority="11" operator="equal">
      <formula>$AG$17</formula>
    </cfRule>
    <cfRule type="cellIs" dxfId="6" priority="12" operator="equal">
      <formula>$AG$18</formula>
    </cfRule>
    <cfRule type="cellIs" dxfId="5" priority="13" operator="equal">
      <formula>$AG$19</formula>
    </cfRule>
    <cfRule type="cellIs" dxfId="4" priority="14" operator="equal">
      <formula>$AG$20</formula>
    </cfRule>
  </conditionalFormatting>
  <dataValidations count="4">
    <dataValidation type="list" allowBlank="1" showInputMessage="1" showErrorMessage="1" sqref="JQ10:JW17">
      <formula1>#REF!</formula1>
    </dataValidation>
    <dataValidation allowBlank="1" showInputMessage="1" showErrorMessage="1" prompt="La probabilidad se encuentra determinada por una escala de 1 a 3, siendo 1 la menor probabilidad de ocurrencia del riesgo y 3 la mayor probabilidad de  ocurrencia." sqref="JP9"/>
    <dataValidation allowBlank="1" showInputMessage="1" showErrorMessage="1" prompt="Es la materialización del riesgo y las consecuencias de su aparición. Su escala es: 5 bajo impacto, 10 medio, 20 alto impacto._x000a_" sqref="JQ9:JW9"/>
    <dataValidation type="list" allowBlank="1" showInputMessage="1" showErrorMessage="1" sqref="P10:P28">
      <formula1>INDIRECT($O10)</formula1>
    </dataValidation>
  </dataValidations>
  <printOptions horizontalCentered="1" verticalCentered="1"/>
  <pageMargins left="0.31496062992125984" right="0.27559055118110237" top="0.23622047244094491" bottom="0.15748031496062992" header="0" footer="0"/>
  <pageSetup paperSize="5" scale="65" orientation="landscape" r:id="rId1"/>
  <headerFooter alignWithMargins="0">
    <oddFooter>&amp;LMatriz de propiedad y autoría de: Olga Yaneth Aragón Sánchez</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'11 FORMULAS'!$W$3:$W$6</xm:f>
          </x14:formula1>
          <xm:sqref>AA10:AA28</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3"/>
  <sheetViews>
    <sheetView showGridLines="0" topLeftCell="A4" zoomScale="85" zoomScaleNormal="85" workbookViewId="0">
      <selection activeCell="F21" sqref="F21"/>
    </sheetView>
  </sheetViews>
  <sheetFormatPr baseColWidth="10" defaultColWidth="0" defaultRowHeight="15" zeroHeight="1" x14ac:dyDescent="0.25"/>
  <cols>
    <col min="1" max="1" width="26.42578125" customWidth="1"/>
    <col min="2" max="2" width="29.42578125" customWidth="1"/>
    <col min="3" max="3" width="10.85546875" customWidth="1"/>
    <col min="4" max="4" width="27.42578125" customWidth="1"/>
    <col min="5" max="5" width="10.85546875" customWidth="1"/>
    <col min="6" max="6" width="14.42578125" customWidth="1"/>
    <col min="7" max="12" width="10.85546875" customWidth="1"/>
    <col min="13" max="16384" width="10.85546875" hidden="1"/>
  </cols>
  <sheetData>
    <row r="1" spans="1:11" s="3" customFormat="1" ht="37.5" customHeight="1" x14ac:dyDescent="0.2">
      <c r="A1" s="467"/>
      <c r="B1" s="500" t="str">
        <f>+'2 CONTEXTO E IDENTIFICACIÓN'!A1</f>
        <v>MAPA DE RIESGOS</v>
      </c>
      <c r="C1" s="478"/>
      <c r="D1" s="479"/>
      <c r="F1" s="217" t="str">
        <f>+'2 CONTEXTO E IDENTIFICACIÓN'!$I$5</f>
        <v>Elaboración o Actualización:</v>
      </c>
      <c r="G1" s="231">
        <f>'2 CONTEXTO E IDENTIFICACIÓN'!J5</f>
        <v>46133</v>
      </c>
      <c r="H1" s="13"/>
      <c r="I1" s="13"/>
    </row>
    <row r="2" spans="1:11" s="3" customFormat="1" ht="37.5" customHeight="1" x14ac:dyDescent="0.2">
      <c r="A2" s="467"/>
      <c r="B2" s="501"/>
      <c r="C2" s="39" t="str">
        <f>+'2 CONTEXTO E IDENTIFICACIÓN'!A3</f>
        <v>VERSIÓN:</v>
      </c>
      <c r="D2" s="39">
        <f>'2 CONTEXTO E IDENTIFICACIÓN'!B3</f>
        <v>5</v>
      </c>
      <c r="F2" s="220" t="str">
        <f>+'2 CONTEXTO E IDENTIFICACIÓN'!$E$6</f>
        <v xml:space="preserve">Vigencia: </v>
      </c>
      <c r="G2" s="218">
        <f>'2 CONTEXTO E IDENTIFICACIÓN'!G6</f>
        <v>46023</v>
      </c>
      <c r="H2" s="219" t="s">
        <v>100</v>
      </c>
      <c r="I2" s="216">
        <f>'2 CONTEXTO E IDENTIFICACIÓN'!J6</f>
        <v>46387</v>
      </c>
    </row>
    <row r="3" spans="1:11" s="3" customFormat="1" ht="8.25" customHeight="1" x14ac:dyDescent="0.2">
      <c r="A3" s="15"/>
      <c r="B3" s="15"/>
      <c r="C3" s="15"/>
      <c r="D3" s="41"/>
      <c r="F3" s="45"/>
    </row>
    <row r="4" spans="1:11" s="4" customFormat="1" ht="14.45" customHeight="1" x14ac:dyDescent="0.25">
      <c r="A4" s="20" t="s">
        <v>95</v>
      </c>
      <c r="B4" s="468" t="str">
        <f>'2 CONTEXTO E IDENTIFICACIÓN'!B5</f>
        <v>POLITECNICO COLOMBIANO JAIME ISAZA CADAVID</v>
      </c>
      <c r="C4" s="468"/>
      <c r="D4" s="468"/>
      <c r="E4" s="125"/>
      <c r="F4" s="126"/>
    </row>
    <row r="5" spans="1:11" ht="15.75" thickBot="1" x14ac:dyDescent="0.3">
      <c r="A5" s="20" t="s">
        <v>96</v>
      </c>
      <c r="B5" s="468" t="str">
        <f>'2 CONTEXTO E IDENTIFICACIÓN'!F5</f>
        <v>NORMATIVA Y LEGAL</v>
      </c>
      <c r="C5" s="469"/>
      <c r="D5" s="469"/>
    </row>
    <row r="6" spans="1:11" ht="15.75" thickBot="1" x14ac:dyDescent="0.3">
      <c r="A6" s="557" t="s">
        <v>345</v>
      </c>
      <c r="B6" s="558"/>
      <c r="C6" s="558"/>
      <c r="D6" s="558"/>
      <c r="E6" s="558"/>
      <c r="F6" s="558"/>
      <c r="G6" s="558"/>
      <c r="H6" s="558"/>
      <c r="I6" s="558"/>
      <c r="J6" s="558"/>
      <c r="K6" s="559"/>
    </row>
    <row r="7" spans="1:11" ht="6" customHeight="1" thickBot="1" x14ac:dyDescent="0.3">
      <c r="A7" s="557"/>
      <c r="B7" s="558"/>
      <c r="C7" s="558"/>
      <c r="D7" s="558"/>
      <c r="E7" s="558"/>
      <c r="F7" s="558"/>
      <c r="G7" s="558"/>
      <c r="H7" s="558"/>
      <c r="I7" s="558"/>
      <c r="J7" s="558"/>
      <c r="K7" s="559"/>
    </row>
    <row r="8" spans="1:11" ht="34.5" customHeight="1" x14ac:dyDescent="0.25">
      <c r="A8" s="560" t="s">
        <v>346</v>
      </c>
      <c r="B8" s="561"/>
      <c r="C8" s="561"/>
      <c r="D8" s="561"/>
      <c r="E8" s="561"/>
      <c r="F8" s="561"/>
      <c r="G8" s="561"/>
      <c r="H8" s="561"/>
      <c r="I8" s="561"/>
      <c r="J8" s="561"/>
      <c r="K8" s="562"/>
    </row>
    <row r="9" spans="1:11" ht="18.75" customHeight="1" x14ac:dyDescent="0.25">
      <c r="A9" s="566" t="s">
        <v>347</v>
      </c>
      <c r="B9" s="567"/>
      <c r="C9" s="567"/>
      <c r="D9" s="567"/>
      <c r="E9" s="567"/>
      <c r="F9" s="567"/>
      <c r="G9" s="567"/>
      <c r="H9" s="567"/>
      <c r="I9" s="567"/>
      <c r="J9" s="567"/>
      <c r="K9" s="568"/>
    </row>
    <row r="10" spans="1:11" ht="34.5" customHeight="1" x14ac:dyDescent="0.25">
      <c r="A10" s="563" t="s">
        <v>348</v>
      </c>
      <c r="B10" s="564"/>
      <c r="C10" s="564"/>
      <c r="D10" s="564"/>
      <c r="E10" s="564"/>
      <c r="F10" s="564"/>
      <c r="G10" s="564"/>
      <c r="H10" s="564"/>
      <c r="I10" s="564"/>
      <c r="J10" s="564"/>
      <c r="K10" s="565"/>
    </row>
    <row r="11" spans="1:11" ht="50.25" customHeight="1" thickBot="1" x14ac:dyDescent="0.3">
      <c r="A11" s="572" t="s">
        <v>349</v>
      </c>
      <c r="B11" s="573"/>
      <c r="C11" s="573"/>
      <c r="D11" s="573"/>
      <c r="E11" s="573"/>
      <c r="F11" s="573"/>
      <c r="G11" s="573"/>
      <c r="H11" s="573"/>
      <c r="I11" s="573"/>
      <c r="J11" s="573"/>
      <c r="K11" s="574"/>
    </row>
    <row r="12" spans="1:11" x14ac:dyDescent="0.25">
      <c r="A12" s="127"/>
      <c r="B12" s="127"/>
      <c r="C12" s="127"/>
      <c r="D12" s="127"/>
      <c r="E12" s="127"/>
      <c r="F12" s="127"/>
      <c r="G12" s="127"/>
      <c r="H12" s="127"/>
      <c r="I12" s="127"/>
      <c r="J12" s="127"/>
      <c r="K12" s="127"/>
    </row>
    <row r="13" spans="1:11" s="129" customFormat="1" ht="38.25" x14ac:dyDescent="0.25">
      <c r="A13" s="128"/>
      <c r="B13" s="569" t="s">
        <v>350</v>
      </c>
      <c r="C13" s="570"/>
      <c r="D13" s="571" t="s">
        <v>351</v>
      </c>
      <c r="E13" s="571"/>
      <c r="G13" s="76" t="s">
        <v>299</v>
      </c>
    </row>
    <row r="14" spans="1:11" x14ac:dyDescent="0.25">
      <c r="A14" s="130" t="s">
        <v>352</v>
      </c>
      <c r="B14" s="131">
        <f>+COUNTIF('8 MAPA RIESGOS'!$H$10:$H$28,G14)</f>
        <v>2</v>
      </c>
      <c r="C14" s="132">
        <f>+B14/$B$18</f>
        <v>0.18181818181818182</v>
      </c>
      <c r="D14" s="131">
        <f>+COUNTIF('8 MAPA RIESGOS'!$M$10:$M$28,G14)</f>
        <v>2</v>
      </c>
      <c r="E14" s="132">
        <f>+D14/$D$18</f>
        <v>0.18181818181818182</v>
      </c>
      <c r="G14" s="106" t="s">
        <v>297</v>
      </c>
    </row>
    <row r="15" spans="1:11" x14ac:dyDescent="0.25">
      <c r="A15" s="130" t="s">
        <v>353</v>
      </c>
      <c r="B15" s="131">
        <f>+COUNTIF('8 MAPA RIESGOS'!$H$10:$H$28,G15)</f>
        <v>5</v>
      </c>
      <c r="C15" s="132">
        <f t="shared" ref="C15:C18" si="0">+B15/$B$18</f>
        <v>0.45454545454545453</v>
      </c>
      <c r="D15" s="131">
        <f>+COUNTIF('8 MAPA RIESGOS'!$M$10:$M$28,G15)</f>
        <v>4</v>
      </c>
      <c r="E15" s="132">
        <f t="shared" ref="E15:E18" si="1">+D15/$D$18</f>
        <v>0.36363636363636365</v>
      </c>
      <c r="G15" s="89" t="s">
        <v>296</v>
      </c>
    </row>
    <row r="16" spans="1:11" x14ac:dyDescent="0.25">
      <c r="A16" s="130" t="s">
        <v>354</v>
      </c>
      <c r="B16" s="131">
        <f>+COUNTIF('8 MAPA RIESGOS'!$H$10:$H$28,G16)</f>
        <v>4</v>
      </c>
      <c r="C16" s="132">
        <f t="shared" si="0"/>
        <v>0.36363636363636365</v>
      </c>
      <c r="D16" s="131">
        <f>+COUNTIF('8 MAPA RIESGOS'!$M$10:$M$28,G16)</f>
        <v>3</v>
      </c>
      <c r="E16" s="132">
        <f t="shared" si="1"/>
        <v>0.27272727272727271</v>
      </c>
      <c r="G16" s="93" t="s">
        <v>278</v>
      </c>
    </row>
    <row r="17" spans="1:7" x14ac:dyDescent="0.25">
      <c r="A17" s="130" t="s">
        <v>355</v>
      </c>
      <c r="B17" s="131">
        <f>+COUNTIF('8 MAPA RIESGOS'!$H$10:$H$28,G17)</f>
        <v>0</v>
      </c>
      <c r="C17" s="132">
        <f t="shared" si="0"/>
        <v>0</v>
      </c>
      <c r="D17" s="131">
        <f>+COUNTIF('8 MAPA RIESGOS'!$M$10:$M$28,G17)</f>
        <v>2</v>
      </c>
      <c r="E17" s="132">
        <f t="shared" si="1"/>
        <v>0.18181818181818182</v>
      </c>
      <c r="G17" s="97" t="s">
        <v>298</v>
      </c>
    </row>
    <row r="18" spans="1:7" x14ac:dyDescent="0.25">
      <c r="A18" s="130" t="s">
        <v>356</v>
      </c>
      <c r="B18" s="131">
        <f>+SUM(B14:B17)</f>
        <v>11</v>
      </c>
      <c r="C18" s="132">
        <f t="shared" si="0"/>
        <v>1</v>
      </c>
      <c r="D18" s="131">
        <f>+SUM(D14:D17)</f>
        <v>11</v>
      </c>
      <c r="E18" s="132">
        <f t="shared" si="1"/>
        <v>1</v>
      </c>
    </row>
    <row r="19" spans="1:7" x14ac:dyDescent="0.25"/>
    <row r="20" spans="1:7" s="133" customFormat="1" x14ac:dyDescent="0.25">
      <c r="B20" s="134" t="s">
        <v>350</v>
      </c>
      <c r="D20" s="134" t="s">
        <v>351</v>
      </c>
    </row>
    <row r="21" spans="1:7" s="133" customFormat="1" ht="41.45" customHeight="1" x14ac:dyDescent="0.25">
      <c r="B21" s="135" t="str">
        <f>+IF((B14/B18)&gt;=0.2,G14,+IF(((B14/B18)+(B15/B18))&gt;=0.3,G15,+IF(((B14/B18)+(B15/B18)+(B16/B18))&gt;=0.4,G16,+IF((B14/B18)+(B15/B18)+(B16/B18)+(B17/B18)&gt;=0.5,G17,""))))</f>
        <v>Alto</v>
      </c>
      <c r="D21" s="135" t="str">
        <f>+IF((D14/D18)&gt;=0.2,G14,+IF(((D14/D18)+(D15/D18))&gt;=0.3,G15,+IF(((D14/D18)+(D15/D18)+(D16/D18))&gt;=0.4,G16,+IF((D14/D18)+(D15/D18)+(D16/D18)+(D17/D18)&gt;=0.5,G17,""))))</f>
        <v>Alto</v>
      </c>
    </row>
    <row r="22" spans="1:7" x14ac:dyDescent="0.25"/>
    <row r="23" spans="1:7" x14ac:dyDescent="0.25"/>
  </sheetData>
  <sheetProtection sheet="1" formatCells="0" formatColumns="0" formatRows="0"/>
  <mergeCells count="13">
    <mergeCell ref="B13:C13"/>
    <mergeCell ref="D13:E13"/>
    <mergeCell ref="A11:K11"/>
    <mergeCell ref="A6:K6"/>
    <mergeCell ref="B4:D4"/>
    <mergeCell ref="B5:D5"/>
    <mergeCell ref="A1:A2"/>
    <mergeCell ref="A7:K7"/>
    <mergeCell ref="A8:K8"/>
    <mergeCell ref="A10:K10"/>
    <mergeCell ref="A9:K9"/>
    <mergeCell ref="B1:B2"/>
    <mergeCell ref="C1:D1"/>
  </mergeCells>
  <conditionalFormatting sqref="B21:D21">
    <cfRule type="containsText" dxfId="3" priority="1" operator="containsText" text="Bajo">
      <formula>NOT(ISERROR(SEARCH("Bajo",B21)))</formula>
    </cfRule>
    <cfRule type="containsText" dxfId="2" priority="2" operator="containsText" text="Moderado">
      <formula>NOT(ISERROR(SEARCH("Moderado",B21)))</formula>
    </cfRule>
    <cfRule type="containsText" dxfId="1" priority="3" operator="containsText" text="Alto">
      <formula>NOT(ISERROR(SEARCH("Alto",B21)))</formula>
    </cfRule>
    <cfRule type="containsText" dxfId="0" priority="4" operator="containsText" text="Extremo">
      <formula>NOT(ISERROR(SEARCH("Extremo",B21)))</formula>
    </cfRule>
  </conditionalFormatting>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dimension ref="A1:D23"/>
  <sheetViews>
    <sheetView view="pageBreakPreview" zoomScale="110" zoomScaleNormal="100" zoomScaleSheetLayoutView="110" workbookViewId="0">
      <selection activeCell="F7" sqref="F7"/>
    </sheetView>
  </sheetViews>
  <sheetFormatPr baseColWidth="10" defaultColWidth="11.42578125" defaultRowHeight="15" x14ac:dyDescent="0.25"/>
  <cols>
    <col min="1" max="1" width="17.42578125" style="290" customWidth="1"/>
    <col min="2" max="2" width="23.42578125" customWidth="1"/>
    <col min="3" max="3" width="12.42578125" customWidth="1"/>
    <col min="4" max="4" width="16.42578125" customWidth="1"/>
    <col min="257" max="257" width="17.42578125" customWidth="1"/>
    <col min="258" max="258" width="23.42578125" customWidth="1"/>
    <col min="260" max="260" width="12.42578125" customWidth="1"/>
    <col min="513" max="513" width="17.42578125" customWidth="1"/>
    <col min="514" max="514" width="23.42578125" customWidth="1"/>
    <col min="516" max="516" width="12.42578125" customWidth="1"/>
    <col min="769" max="769" width="17.42578125" customWidth="1"/>
    <col min="770" max="770" width="23.42578125" customWidth="1"/>
    <col min="772" max="772" width="12.42578125" customWidth="1"/>
    <col min="1025" max="1025" width="17.42578125" customWidth="1"/>
    <col min="1026" max="1026" width="23.42578125" customWidth="1"/>
    <col min="1028" max="1028" width="12.42578125" customWidth="1"/>
    <col min="1281" max="1281" width="17.42578125" customWidth="1"/>
    <col min="1282" max="1282" width="23.42578125" customWidth="1"/>
    <col min="1284" max="1284" width="12.42578125" customWidth="1"/>
    <col min="1537" max="1537" width="17.42578125" customWidth="1"/>
    <col min="1538" max="1538" width="23.42578125" customWidth="1"/>
    <col min="1540" max="1540" width="12.42578125" customWidth="1"/>
    <col min="1793" max="1793" width="17.42578125" customWidth="1"/>
    <col min="1794" max="1794" width="23.42578125" customWidth="1"/>
    <col min="1796" max="1796" width="12.42578125" customWidth="1"/>
    <col min="2049" max="2049" width="17.42578125" customWidth="1"/>
    <col min="2050" max="2050" width="23.42578125" customWidth="1"/>
    <col min="2052" max="2052" width="12.42578125" customWidth="1"/>
    <col min="2305" max="2305" width="17.42578125" customWidth="1"/>
    <col min="2306" max="2306" width="23.42578125" customWidth="1"/>
    <col min="2308" max="2308" width="12.42578125" customWidth="1"/>
    <col min="2561" max="2561" width="17.42578125" customWidth="1"/>
    <col min="2562" max="2562" width="23.42578125" customWidth="1"/>
    <col min="2564" max="2564" width="12.42578125" customWidth="1"/>
    <col min="2817" max="2817" width="17.42578125" customWidth="1"/>
    <col min="2818" max="2818" width="23.42578125" customWidth="1"/>
    <col min="2820" max="2820" width="12.42578125" customWidth="1"/>
    <col min="3073" max="3073" width="17.42578125" customWidth="1"/>
    <col min="3074" max="3074" width="23.42578125" customWidth="1"/>
    <col min="3076" max="3076" width="12.42578125" customWidth="1"/>
    <col min="3329" max="3329" width="17.42578125" customWidth="1"/>
    <col min="3330" max="3330" width="23.42578125" customWidth="1"/>
    <col min="3332" max="3332" width="12.42578125" customWidth="1"/>
    <col min="3585" max="3585" width="17.42578125" customWidth="1"/>
    <col min="3586" max="3586" width="23.42578125" customWidth="1"/>
    <col min="3588" max="3588" width="12.42578125" customWidth="1"/>
    <col min="3841" max="3841" width="17.42578125" customWidth="1"/>
    <col min="3842" max="3842" width="23.42578125" customWidth="1"/>
    <col min="3844" max="3844" width="12.42578125" customWidth="1"/>
    <col min="4097" max="4097" width="17.42578125" customWidth="1"/>
    <col min="4098" max="4098" width="23.42578125" customWidth="1"/>
    <col min="4100" max="4100" width="12.42578125" customWidth="1"/>
    <col min="4353" max="4353" width="17.42578125" customWidth="1"/>
    <col min="4354" max="4354" width="23.42578125" customWidth="1"/>
    <col min="4356" max="4356" width="12.42578125" customWidth="1"/>
    <col min="4609" max="4609" width="17.42578125" customWidth="1"/>
    <col min="4610" max="4610" width="23.42578125" customWidth="1"/>
    <col min="4612" max="4612" width="12.42578125" customWidth="1"/>
    <col min="4865" max="4865" width="17.42578125" customWidth="1"/>
    <col min="4866" max="4866" width="23.42578125" customWidth="1"/>
    <col min="4868" max="4868" width="12.42578125" customWidth="1"/>
    <col min="5121" max="5121" width="17.42578125" customWidth="1"/>
    <col min="5122" max="5122" width="23.42578125" customWidth="1"/>
    <col min="5124" max="5124" width="12.42578125" customWidth="1"/>
    <col min="5377" max="5377" width="17.42578125" customWidth="1"/>
    <col min="5378" max="5378" width="23.42578125" customWidth="1"/>
    <col min="5380" max="5380" width="12.42578125" customWidth="1"/>
    <col min="5633" max="5633" width="17.42578125" customWidth="1"/>
    <col min="5634" max="5634" width="23.42578125" customWidth="1"/>
    <col min="5636" max="5636" width="12.42578125" customWidth="1"/>
    <col min="5889" max="5889" width="17.42578125" customWidth="1"/>
    <col min="5890" max="5890" width="23.42578125" customWidth="1"/>
    <col min="5892" max="5892" width="12.42578125" customWidth="1"/>
    <col min="6145" max="6145" width="17.42578125" customWidth="1"/>
    <col min="6146" max="6146" width="23.42578125" customWidth="1"/>
    <col min="6148" max="6148" width="12.42578125" customWidth="1"/>
    <col min="6401" max="6401" width="17.42578125" customWidth="1"/>
    <col min="6402" max="6402" width="23.42578125" customWidth="1"/>
    <col min="6404" max="6404" width="12.42578125" customWidth="1"/>
    <col min="6657" max="6657" width="17.42578125" customWidth="1"/>
    <col min="6658" max="6658" width="23.42578125" customWidth="1"/>
    <col min="6660" max="6660" width="12.42578125" customWidth="1"/>
    <col min="6913" max="6913" width="17.42578125" customWidth="1"/>
    <col min="6914" max="6914" width="23.42578125" customWidth="1"/>
    <col min="6916" max="6916" width="12.42578125" customWidth="1"/>
    <col min="7169" max="7169" width="17.42578125" customWidth="1"/>
    <col min="7170" max="7170" width="23.42578125" customWidth="1"/>
    <col min="7172" max="7172" width="12.42578125" customWidth="1"/>
    <col min="7425" max="7425" width="17.42578125" customWidth="1"/>
    <col min="7426" max="7426" width="23.42578125" customWidth="1"/>
    <col min="7428" max="7428" width="12.42578125" customWidth="1"/>
    <col min="7681" max="7681" width="17.42578125" customWidth="1"/>
    <col min="7682" max="7682" width="23.42578125" customWidth="1"/>
    <col min="7684" max="7684" width="12.42578125" customWidth="1"/>
    <col min="7937" max="7937" width="17.42578125" customWidth="1"/>
    <col min="7938" max="7938" width="23.42578125" customWidth="1"/>
    <col min="7940" max="7940" width="12.42578125" customWidth="1"/>
    <col min="8193" max="8193" width="17.42578125" customWidth="1"/>
    <col min="8194" max="8194" width="23.42578125" customWidth="1"/>
    <col min="8196" max="8196" width="12.42578125" customWidth="1"/>
    <col min="8449" max="8449" width="17.42578125" customWidth="1"/>
    <col min="8450" max="8450" width="23.42578125" customWidth="1"/>
    <col min="8452" max="8452" width="12.42578125" customWidth="1"/>
    <col min="8705" max="8705" width="17.42578125" customWidth="1"/>
    <col min="8706" max="8706" width="23.42578125" customWidth="1"/>
    <col min="8708" max="8708" width="12.42578125" customWidth="1"/>
    <col min="8961" max="8961" width="17.42578125" customWidth="1"/>
    <col min="8962" max="8962" width="23.42578125" customWidth="1"/>
    <col min="8964" max="8964" width="12.42578125" customWidth="1"/>
    <col min="9217" max="9217" width="17.42578125" customWidth="1"/>
    <col min="9218" max="9218" width="23.42578125" customWidth="1"/>
    <col min="9220" max="9220" width="12.42578125" customWidth="1"/>
    <col min="9473" max="9473" width="17.42578125" customWidth="1"/>
    <col min="9474" max="9474" width="23.42578125" customWidth="1"/>
    <col min="9476" max="9476" width="12.42578125" customWidth="1"/>
    <col min="9729" max="9729" width="17.42578125" customWidth="1"/>
    <col min="9730" max="9730" width="23.42578125" customWidth="1"/>
    <col min="9732" max="9732" width="12.42578125" customWidth="1"/>
    <col min="9985" max="9985" width="17.42578125" customWidth="1"/>
    <col min="9986" max="9986" width="23.42578125" customWidth="1"/>
    <col min="9988" max="9988" width="12.42578125" customWidth="1"/>
    <col min="10241" max="10241" width="17.42578125" customWidth="1"/>
    <col min="10242" max="10242" width="23.42578125" customWidth="1"/>
    <col min="10244" max="10244" width="12.42578125" customWidth="1"/>
    <col min="10497" max="10497" width="17.42578125" customWidth="1"/>
    <col min="10498" max="10498" width="23.42578125" customWidth="1"/>
    <col min="10500" max="10500" width="12.42578125" customWidth="1"/>
    <col min="10753" max="10753" width="17.42578125" customWidth="1"/>
    <col min="10754" max="10754" width="23.42578125" customWidth="1"/>
    <col min="10756" max="10756" width="12.42578125" customWidth="1"/>
    <col min="11009" max="11009" width="17.42578125" customWidth="1"/>
    <col min="11010" max="11010" width="23.42578125" customWidth="1"/>
    <col min="11012" max="11012" width="12.42578125" customWidth="1"/>
    <col min="11265" max="11265" width="17.42578125" customWidth="1"/>
    <col min="11266" max="11266" width="23.42578125" customWidth="1"/>
    <col min="11268" max="11268" width="12.42578125" customWidth="1"/>
    <col min="11521" max="11521" width="17.42578125" customWidth="1"/>
    <col min="11522" max="11522" width="23.42578125" customWidth="1"/>
    <col min="11524" max="11524" width="12.42578125" customWidth="1"/>
    <col min="11777" max="11777" width="17.42578125" customWidth="1"/>
    <col min="11778" max="11778" width="23.42578125" customWidth="1"/>
    <col min="11780" max="11780" width="12.42578125" customWidth="1"/>
    <col min="12033" max="12033" width="17.42578125" customWidth="1"/>
    <col min="12034" max="12034" width="23.42578125" customWidth="1"/>
    <col min="12036" max="12036" width="12.42578125" customWidth="1"/>
    <col min="12289" max="12289" width="17.42578125" customWidth="1"/>
    <col min="12290" max="12290" width="23.42578125" customWidth="1"/>
    <col min="12292" max="12292" width="12.42578125" customWidth="1"/>
    <col min="12545" max="12545" width="17.42578125" customWidth="1"/>
    <col min="12546" max="12546" width="23.42578125" customWidth="1"/>
    <col min="12548" max="12548" width="12.42578125" customWidth="1"/>
    <col min="12801" max="12801" width="17.42578125" customWidth="1"/>
    <col min="12802" max="12802" width="23.42578125" customWidth="1"/>
    <col min="12804" max="12804" width="12.42578125" customWidth="1"/>
    <col min="13057" max="13057" width="17.42578125" customWidth="1"/>
    <col min="13058" max="13058" width="23.42578125" customWidth="1"/>
    <col min="13060" max="13060" width="12.42578125" customWidth="1"/>
    <col min="13313" max="13313" width="17.42578125" customWidth="1"/>
    <col min="13314" max="13314" width="23.42578125" customWidth="1"/>
    <col min="13316" max="13316" width="12.42578125" customWidth="1"/>
    <col min="13569" max="13569" width="17.42578125" customWidth="1"/>
    <col min="13570" max="13570" width="23.42578125" customWidth="1"/>
    <col min="13572" max="13572" width="12.42578125" customWidth="1"/>
    <col min="13825" max="13825" width="17.42578125" customWidth="1"/>
    <col min="13826" max="13826" width="23.42578125" customWidth="1"/>
    <col min="13828" max="13828" width="12.42578125" customWidth="1"/>
    <col min="14081" max="14081" width="17.42578125" customWidth="1"/>
    <col min="14082" max="14082" width="23.42578125" customWidth="1"/>
    <col min="14084" max="14084" width="12.42578125" customWidth="1"/>
    <col min="14337" max="14337" width="17.42578125" customWidth="1"/>
    <col min="14338" max="14338" width="23.42578125" customWidth="1"/>
    <col min="14340" max="14340" width="12.42578125" customWidth="1"/>
    <col min="14593" max="14593" width="17.42578125" customWidth="1"/>
    <col min="14594" max="14594" width="23.42578125" customWidth="1"/>
    <col min="14596" max="14596" width="12.42578125" customWidth="1"/>
    <col min="14849" max="14849" width="17.42578125" customWidth="1"/>
    <col min="14850" max="14850" width="23.42578125" customWidth="1"/>
    <col min="14852" max="14852" width="12.42578125" customWidth="1"/>
    <col min="15105" max="15105" width="17.42578125" customWidth="1"/>
    <col min="15106" max="15106" width="23.42578125" customWidth="1"/>
    <col min="15108" max="15108" width="12.42578125" customWidth="1"/>
    <col min="15361" max="15361" width="17.42578125" customWidth="1"/>
    <col min="15362" max="15362" width="23.42578125" customWidth="1"/>
    <col min="15364" max="15364" width="12.42578125" customWidth="1"/>
    <col min="15617" max="15617" width="17.42578125" customWidth="1"/>
    <col min="15618" max="15618" width="23.42578125" customWidth="1"/>
    <col min="15620" max="15620" width="12.42578125" customWidth="1"/>
    <col min="15873" max="15873" width="17.42578125" customWidth="1"/>
    <col min="15874" max="15874" width="23.42578125" customWidth="1"/>
    <col min="15876" max="15876" width="12.42578125" customWidth="1"/>
    <col min="16129" max="16129" width="17.42578125" customWidth="1"/>
    <col min="16130" max="16130" width="23.42578125" customWidth="1"/>
    <col min="16132" max="16132" width="12.42578125" customWidth="1"/>
  </cols>
  <sheetData>
    <row r="1" spans="1:4" ht="36.75" customHeight="1" x14ac:dyDescent="0.25">
      <c r="A1" s="575"/>
      <c r="B1" s="467" t="str">
        <f>+'2 CONTEXTO E IDENTIFICACIÓN'!A1</f>
        <v>MAPA DE RIESGOS</v>
      </c>
      <c r="C1" s="478"/>
      <c r="D1" s="479"/>
    </row>
    <row r="2" spans="1:4" ht="36.75" customHeight="1" x14ac:dyDescent="0.25">
      <c r="A2" s="575"/>
      <c r="B2" s="467"/>
      <c r="C2" s="39" t="str">
        <f>+'2 CONTEXTO E IDENTIFICACIÓN'!A3</f>
        <v>VERSIÓN:</v>
      </c>
      <c r="D2" s="146">
        <f>'2 CONTEXTO E IDENTIFICACIÓN'!B3</f>
        <v>5</v>
      </c>
    </row>
    <row r="3" spans="1:4" s="211" customFormat="1" x14ac:dyDescent="0.25">
      <c r="A3" s="286" t="s">
        <v>357</v>
      </c>
      <c r="B3" s="577" t="s">
        <v>358</v>
      </c>
      <c r="C3" s="577"/>
      <c r="D3" s="577"/>
    </row>
    <row r="4" spans="1:4" x14ac:dyDescent="0.25">
      <c r="A4" s="287"/>
      <c r="B4" s="578"/>
      <c r="C4" s="578"/>
      <c r="D4" s="578"/>
    </row>
    <row r="5" spans="1:4" s="212" customFormat="1" x14ac:dyDescent="0.25">
      <c r="A5" s="287"/>
      <c r="B5" s="578"/>
      <c r="C5" s="578"/>
      <c r="D5" s="578"/>
    </row>
    <row r="6" spans="1:4" x14ac:dyDescent="0.25">
      <c r="A6" s="288"/>
      <c r="B6" s="576"/>
      <c r="C6" s="576"/>
      <c r="D6" s="576"/>
    </row>
    <row r="7" spans="1:4" x14ac:dyDescent="0.25">
      <c r="A7" s="288"/>
      <c r="B7" s="576"/>
      <c r="C7" s="576"/>
      <c r="D7" s="576"/>
    </row>
    <row r="8" spans="1:4" x14ac:dyDescent="0.25">
      <c r="A8" s="288"/>
      <c r="B8" s="579"/>
      <c r="C8" s="579"/>
      <c r="D8" s="579"/>
    </row>
    <row r="9" spans="1:4" x14ac:dyDescent="0.25">
      <c r="A9" s="288"/>
      <c r="B9" s="576"/>
      <c r="C9" s="576"/>
      <c r="D9" s="576"/>
    </row>
    <row r="10" spans="1:4" x14ac:dyDescent="0.25">
      <c r="A10" s="289"/>
      <c r="B10" s="213"/>
      <c r="C10" s="213"/>
      <c r="D10" s="213"/>
    </row>
    <row r="11" spans="1:4" x14ac:dyDescent="0.25">
      <c r="A11" s="289"/>
      <c r="B11" s="213"/>
      <c r="C11" s="213"/>
      <c r="D11" s="213"/>
    </row>
    <row r="12" spans="1:4" x14ac:dyDescent="0.25">
      <c r="A12" s="289"/>
      <c r="B12" s="213"/>
      <c r="C12" s="213"/>
      <c r="D12" s="213"/>
    </row>
    <row r="13" spans="1:4" x14ac:dyDescent="0.25">
      <c r="A13" s="289"/>
      <c r="B13" s="213"/>
      <c r="C13" s="213"/>
      <c r="D13" s="213"/>
    </row>
    <row r="14" spans="1:4" x14ac:dyDescent="0.25">
      <c r="A14" s="289"/>
      <c r="B14" s="213"/>
      <c r="C14" s="213"/>
      <c r="D14" s="213"/>
    </row>
    <row r="15" spans="1:4" x14ac:dyDescent="0.25">
      <c r="A15" s="289"/>
      <c r="B15" s="213"/>
      <c r="C15" s="213"/>
      <c r="D15" s="213"/>
    </row>
    <row r="16" spans="1:4" x14ac:dyDescent="0.25">
      <c r="A16" s="289"/>
      <c r="B16" s="213"/>
      <c r="C16" s="213"/>
      <c r="D16" s="213"/>
    </row>
    <row r="17" spans="1:4" x14ac:dyDescent="0.25">
      <c r="A17" s="289"/>
      <c r="B17" s="213"/>
      <c r="C17" s="213"/>
      <c r="D17" s="213"/>
    </row>
    <row r="18" spans="1:4" x14ac:dyDescent="0.25">
      <c r="A18" s="289"/>
      <c r="B18" s="213"/>
      <c r="C18" s="213"/>
      <c r="D18" s="213"/>
    </row>
    <row r="19" spans="1:4" x14ac:dyDescent="0.25">
      <c r="A19" s="289"/>
      <c r="B19" s="213"/>
      <c r="C19" s="213"/>
      <c r="D19" s="213"/>
    </row>
    <row r="20" spans="1:4" x14ac:dyDescent="0.25">
      <c r="A20" s="289"/>
      <c r="B20" s="213"/>
      <c r="C20" s="213"/>
      <c r="D20" s="213"/>
    </row>
    <row r="21" spans="1:4" x14ac:dyDescent="0.25">
      <c r="A21" s="289"/>
      <c r="B21" s="213"/>
      <c r="C21" s="213"/>
      <c r="D21" s="213"/>
    </row>
    <row r="22" spans="1:4" x14ac:dyDescent="0.25">
      <c r="A22" s="289"/>
      <c r="B22" s="213"/>
      <c r="C22" s="213"/>
      <c r="D22" s="213"/>
    </row>
    <row r="23" spans="1:4" x14ac:dyDescent="0.25">
      <c r="A23" s="289"/>
      <c r="B23" s="213"/>
      <c r="C23" s="213"/>
      <c r="D23" s="213"/>
    </row>
  </sheetData>
  <sheetProtection sheet="1" scenarios="1" formatCells="0" formatColumns="0" formatRows="0" insertRows="0"/>
  <mergeCells count="10">
    <mergeCell ref="A1:A2"/>
    <mergeCell ref="B9:D9"/>
    <mergeCell ref="B3:D3"/>
    <mergeCell ref="B5:D5"/>
    <mergeCell ref="B8:D8"/>
    <mergeCell ref="B4:D4"/>
    <mergeCell ref="B7:D7"/>
    <mergeCell ref="B6:D6"/>
    <mergeCell ref="B1:B2"/>
    <mergeCell ref="C1:D1"/>
  </mergeCells>
  <pageMargins left="0.7" right="0.7" top="0.75" bottom="0.75" header="0.3" footer="0.3"/>
  <pageSetup scale="77"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5CB3CFFEB54D1E4090B21AABBF8CD258" ma:contentTypeVersion="13" ma:contentTypeDescription="Crear nuevo documento." ma:contentTypeScope="" ma:versionID="47ffece9b5033e2a5a684d643678e031">
  <xsd:schema xmlns:xsd="http://www.w3.org/2001/XMLSchema" xmlns:xs="http://www.w3.org/2001/XMLSchema" xmlns:p="http://schemas.microsoft.com/office/2006/metadata/properties" xmlns:ns2="0a5e0bd5-fa11-461e-b3df-5cf583ea2b7e" xmlns:ns3="58248bac-05d5-4f9c-85ef-6f9074e1719c" targetNamespace="http://schemas.microsoft.com/office/2006/metadata/properties" ma:root="true" ma:fieldsID="4c445c214dcc150a4860e6a1473f9eaf" ns2:_="" ns3:_="">
    <xsd:import namespace="0a5e0bd5-fa11-461e-b3df-5cf583ea2b7e"/>
    <xsd:import namespace="58248bac-05d5-4f9c-85ef-6f9074e1719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a5e0bd5-fa11-461e-b3df-5cf583ea2b7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3275abd0-3801-4d23-a03f-3aac7ab7ca23"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8248bac-05d5-4f9c-85ef-6f9074e1719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8f7f2ce3-e50f-49a6-958f-ef255601d51d}" ma:internalName="TaxCatchAll" ma:showField="CatchAllData" ma:web="58248bac-05d5-4f9c-85ef-6f9074e1719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a5e0bd5-fa11-461e-b3df-5cf583ea2b7e">
      <Terms xmlns="http://schemas.microsoft.com/office/infopath/2007/PartnerControls"/>
    </lcf76f155ced4ddcb4097134ff3c332f>
    <TaxCatchAll xmlns="58248bac-05d5-4f9c-85ef-6f9074e1719c" xsi:nil="true"/>
  </documentManagement>
</p:properties>
</file>

<file path=customXml/itemProps1.xml><?xml version="1.0" encoding="utf-8"?>
<ds:datastoreItem xmlns:ds="http://schemas.openxmlformats.org/officeDocument/2006/customXml" ds:itemID="{F9FE88F3-233E-437A-9E37-7EC33558142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a5e0bd5-fa11-461e-b3df-5cf583ea2b7e"/>
    <ds:schemaRef ds:uri="58248bac-05d5-4f9c-85ef-6f9074e171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6957C31-191E-418B-87E7-1B7431F1D449}">
  <ds:schemaRefs>
    <ds:schemaRef ds:uri="http://schemas.microsoft.com/sharepoint/v3/contenttype/forms"/>
  </ds:schemaRefs>
</ds:datastoreItem>
</file>

<file path=customXml/itemProps3.xml><?xml version="1.0" encoding="utf-8"?>
<ds:datastoreItem xmlns:ds="http://schemas.openxmlformats.org/officeDocument/2006/customXml" ds:itemID="{A14D0167-1D94-443D-9441-36E43987C786}">
  <ds:schemaRefs>
    <ds:schemaRef ds:uri="http://schemas.microsoft.com/office/2006/documentManagement/types"/>
    <ds:schemaRef ds:uri="http://purl.org/dc/terms/"/>
    <ds:schemaRef ds:uri="http://purl.org/dc/elements/1.1/"/>
    <ds:schemaRef ds:uri="0a5e0bd5-fa11-461e-b3df-5cf583ea2b7e"/>
    <ds:schemaRef ds:uri="http://purl.org/dc/dcmitype/"/>
    <ds:schemaRef ds:uri="http://www.w3.org/XML/1998/namespace"/>
    <ds:schemaRef ds:uri="http://schemas.microsoft.com/office/infopath/2007/PartnerControls"/>
    <ds:schemaRef ds:uri="http://schemas.openxmlformats.org/package/2006/metadata/core-properties"/>
    <ds:schemaRef ds:uri="58248bac-05d5-4f9c-85ef-6f9074e1719c"/>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24</vt:i4>
      </vt:variant>
    </vt:vector>
  </HeadingPairs>
  <TitlesOfParts>
    <vt:vector size="35" baseType="lpstr">
      <vt:lpstr>1 INSTRUCTIVO</vt:lpstr>
      <vt:lpstr>2 CONTEXTO E IDENTIFICACIÓN</vt:lpstr>
      <vt:lpstr>11 FORMULAS</vt:lpstr>
      <vt:lpstr>3 PROBABIL E IMPACTO INHERENTE</vt:lpstr>
      <vt:lpstr>4 MAPA CALOR INHERENTE</vt:lpstr>
      <vt:lpstr>5 VALORACIÓN DEL CONTROL</vt:lpstr>
      <vt:lpstr>6 MAPA CALOR RESIDUAL</vt:lpstr>
      <vt:lpstr>7 MAPA CALOR INHEREN Y RESIDUAL</vt:lpstr>
      <vt:lpstr>8 MAPA RIESGOS</vt:lpstr>
      <vt:lpstr>9 RIESGO DEL PROCESO</vt:lpstr>
      <vt:lpstr>10 CONTROL DE CAMBIOS</vt:lpstr>
      <vt:lpstr>Afectación_Económica</vt:lpstr>
      <vt:lpstr>'10 CONTROL DE CAMBIOS'!Área_de_impresión</vt:lpstr>
      <vt:lpstr>'3 PROBABIL E IMPACTO INHERENTE'!Área_de_impresión</vt:lpstr>
      <vt:lpstr>E_Relaciones_Laborales</vt:lpstr>
      <vt:lpstr>Ejecución_administración_de_procesos</vt:lpstr>
      <vt:lpstr>Evento_externo</vt:lpstr>
      <vt:lpstr>F_Usuarios_Productos_y_Prácticas_Organizacionales</vt:lpstr>
      <vt:lpstr>Fiscal</vt:lpstr>
      <vt:lpstr>G_Daños_Activos_Físicos</vt:lpstr>
      <vt:lpstr>Gestión</vt:lpstr>
      <vt:lpstr>Infraestructura</vt:lpstr>
      <vt:lpstr>Integridad_Pública_Corrupción</vt:lpstr>
      <vt:lpstr>Integridad_Pública_LA_FT_FP</vt:lpstr>
      <vt:lpstr>Reducir_mitigar_Transferir_Evitar</vt:lpstr>
      <vt:lpstr>Reputacional</vt:lpstr>
      <vt:lpstr>Requiere_Plan_de_Acción</vt:lpstr>
      <vt:lpstr>Seguridad_Información</vt:lpstr>
      <vt:lpstr>Talento_Humano</vt:lpstr>
      <vt:lpstr>Tecnología</vt:lpstr>
      <vt:lpstr>Tipo</vt:lpstr>
      <vt:lpstr>'2 CONTEXTO E IDENTIFICACIÓN'!Títulos_a_imprimir</vt:lpstr>
      <vt:lpstr>'3 PROBABIL E IMPACTO INHERENTE'!Títulos_a_imprimir</vt:lpstr>
      <vt:lpstr>'5 VALORACIÓN DEL CONTROL'!Títulos_a_imprimir</vt:lpstr>
      <vt:lpstr>Transacción_u_Operación_aplica_para_LA_FT_FP</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BENAVIDES SALAS</dc:creator>
  <cp:keywords/>
  <dc:description/>
  <cp:lastModifiedBy>Administrador</cp:lastModifiedBy>
  <cp:revision/>
  <dcterms:created xsi:type="dcterms:W3CDTF">2006-09-16T00:00:00Z</dcterms:created>
  <dcterms:modified xsi:type="dcterms:W3CDTF">2026-10-08T12:22:12Z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0x0101005CB3CFFEB54D1E4090B21AABBF8CD258</vt:lpwstr>
  </property>
</Properties>
</file>