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35" windowHeight="7890" tabRatio="601" firstSheet="2" activeTab="2"/>
  </bookViews>
  <sheets>
    <sheet name="RESUMEN" sheetId="10" state="hidden" r:id="rId1"/>
    <sheet name="RESUM" sheetId="23" r:id="rId2"/>
    <sheet name="FORMACION TECNOLOGICA DE EXCELE" sheetId="13" r:id="rId3"/>
    <sheet name="DESARROLLO CIENTÍFICO Y TEC" sheetId="20" r:id="rId4"/>
    <sheet name="INTERACCIÓN POLITÉCNICO-SOCIEDA" sheetId="15" r:id="rId5"/>
    <sheet name="FORT.CAPI.SOC.TERRITORIO" sheetId="16" r:id="rId6"/>
    <sheet name="MODERNIZACION GESTION UNIVERSIT" sheetId="19" r:id="rId7"/>
  </sheets>
  <definedNames>
    <definedName name="_xlnm._FilterDatabase" localSheetId="3" hidden="1">'DESARROLLO CIENTÍFICO Y TEC'!$A$8:$S$11</definedName>
    <definedName name="_xlnm._FilterDatabase" localSheetId="2" hidden="1">'FORMACION TECNOLOGICA DE EXCELE'!$A$8:$S$21</definedName>
    <definedName name="_xlnm.Print_Area" localSheetId="3">'DESARROLLO CIENTÍFICO Y TEC'!$A$1:$S$62</definedName>
    <definedName name="_xlnm.Print_Area" localSheetId="2">'FORMACION TECNOLOGICA DE EXCELE'!$A$1:$S$84</definedName>
    <definedName name="_xlnm.Print_Area" localSheetId="5">FORT.CAPI.SOC.TERRITORIO!$A$1:$S$77</definedName>
    <definedName name="_xlnm.Print_Area" localSheetId="4">'INTERACCIÓN POLITÉCNICO-SOCIEDA'!$A$1:$S$64</definedName>
    <definedName name="_xlnm.Print_Area" localSheetId="6">'MODERNIZACION GESTION UNIVERSIT'!$A$1:$T$107</definedName>
    <definedName name="_xlnm.Print_Area" localSheetId="1">RESUM!$A$1:$D$10</definedName>
    <definedName name="_xlnm.Print_Titles" localSheetId="3">'DESARROLLO CIENTÍFICO Y TEC'!$1:$8</definedName>
    <definedName name="_xlnm.Print_Titles" localSheetId="2">'FORMACION TECNOLOGICA DE EXCELE'!$1:$8</definedName>
    <definedName name="_xlnm.Print_Titles" localSheetId="5">FORT.CAPI.SOC.TERRITORIO!$1:$8</definedName>
    <definedName name="_xlnm.Print_Titles" localSheetId="4">'INTERACCIÓN POLITÉCNICO-SOCIEDA'!$1:$8</definedName>
    <definedName name="_xlnm.Print_Titles" localSheetId="6">'MODERNIZACION GESTION UNIVERSIT'!$1:$8</definedName>
  </definedNames>
  <calcPr calcId="124519"/>
</workbook>
</file>

<file path=xl/calcChain.xml><?xml version="1.0" encoding="utf-8"?>
<calcChain xmlns="http://schemas.openxmlformats.org/spreadsheetml/2006/main">
  <c r="A67" i="13"/>
  <c r="A30" i="16" l="1"/>
  <c r="A14"/>
  <c r="A52" i="20" l="1"/>
  <c r="A50" s="1"/>
  <c r="A40"/>
  <c r="A37" s="1"/>
  <c r="G20"/>
  <c r="A13"/>
  <c r="A9" l="1"/>
  <c r="A62" s="1"/>
  <c r="L95" i="19" l="1"/>
  <c r="K95"/>
  <c r="J97" l="1"/>
  <c r="K97" s="1"/>
  <c r="I96"/>
  <c r="A92"/>
  <c r="A89" s="1"/>
  <c r="G86"/>
  <c r="A77"/>
  <c r="A65"/>
  <c r="A63" s="1"/>
  <c r="I61"/>
  <c r="H61" s="1"/>
  <c r="A54"/>
  <c r="A52" s="1"/>
  <c r="A41"/>
  <c r="A39" s="1"/>
  <c r="A26"/>
  <c r="A24" s="1"/>
  <c r="H11"/>
  <c r="G11"/>
  <c r="A11"/>
  <c r="L97" l="1"/>
  <c r="A9"/>
  <c r="A101" s="1"/>
  <c r="A65" i="16" l="1"/>
  <c r="A63" s="1"/>
  <c r="A49"/>
  <c r="A47" s="1"/>
  <c r="A28"/>
  <c r="A12"/>
  <c r="A9" l="1"/>
  <c r="A77" s="1"/>
  <c r="A52" i="15" l="1"/>
  <c r="A50" s="1"/>
  <c r="A41"/>
  <c r="A38" s="1"/>
  <c r="A32"/>
  <c r="A30" s="1"/>
  <c r="A15"/>
  <c r="A11" s="1"/>
  <c r="A9" l="1"/>
  <c r="A64" s="1"/>
  <c r="A37" i="13" l="1"/>
  <c r="A16"/>
  <c r="A53" l="1"/>
  <c r="A49" s="1"/>
  <c r="A32"/>
  <c r="P84" l="1"/>
  <c r="O84"/>
  <c r="Q84"/>
  <c r="A12"/>
  <c r="R84" l="1"/>
  <c r="D5" i="10"/>
  <c r="E5"/>
  <c r="E10" s="1"/>
  <c r="D6"/>
  <c r="E6"/>
  <c r="D7"/>
  <c r="E7"/>
  <c r="D8"/>
  <c r="E8"/>
  <c r="F8"/>
  <c r="G8"/>
  <c r="H8"/>
  <c r="C9"/>
  <c r="D9"/>
  <c r="E9"/>
  <c r="F9"/>
  <c r="G9"/>
  <c r="H9"/>
  <c r="H6" l="1"/>
  <c r="F6"/>
  <c r="G7"/>
  <c r="F7"/>
  <c r="G6"/>
  <c r="H5"/>
  <c r="F5"/>
  <c r="F10" s="1"/>
  <c r="G5"/>
  <c r="I8"/>
  <c r="D10"/>
  <c r="I5"/>
  <c r="G10"/>
  <c r="C6"/>
  <c r="C7"/>
  <c r="C8"/>
  <c r="H7"/>
  <c r="H10" s="1"/>
  <c r="I9"/>
  <c r="I6" l="1"/>
  <c r="I7"/>
  <c r="C10"/>
  <c r="I10"/>
  <c r="H97" i="19" l="1"/>
  <c r="A65" i="13"/>
  <c r="A9" s="1"/>
  <c r="A84" s="1"/>
</calcChain>
</file>

<file path=xl/sharedStrings.xml><?xml version="1.0" encoding="utf-8"?>
<sst xmlns="http://schemas.openxmlformats.org/spreadsheetml/2006/main" count="2614" uniqueCount="940">
  <si>
    <t>OBSERVACIONES</t>
  </si>
  <si>
    <t>PRODUCTO ALCANZADO</t>
  </si>
  <si>
    <t>Recursos propios</t>
  </si>
  <si>
    <t>Otras Fuentes</t>
  </si>
  <si>
    <t>TOTAL</t>
  </si>
  <si>
    <t>NOMBRE PROYECTO Y/O ACCIÓN</t>
  </si>
  <si>
    <t>Versión : 01</t>
  </si>
  <si>
    <t>POLITÉCNICO COLOMBIANO JAIME ISAZA CADAVID
PLAN DE ACCIÓN 2010-2013</t>
  </si>
  <si>
    <t>UNIDAD DE MEDIDA</t>
  </si>
  <si>
    <t>LÍNEA BASE (Enero de 2011)</t>
  </si>
  <si>
    <t>META PRODUCTO 2011-2013</t>
  </si>
  <si>
    <t>META PRODUCTO 2011</t>
  </si>
  <si>
    <t>META PRODUCTO 2012</t>
  </si>
  <si>
    <t>META PRODUCTO 2013</t>
  </si>
  <si>
    <t>Transferencias del Gobierno Departamental</t>
  </si>
  <si>
    <t>INVERSIÓN PROGRAMADA POR FUENTES DE FINANCIACIÓN 2011-2013
 (Miles de Pesos)</t>
  </si>
  <si>
    <t>ETAPAS DEL PROYECTO Y/O ACCIÓN</t>
  </si>
  <si>
    <t>Código: FP04</t>
  </si>
  <si>
    <t>% PONDERACIÓN DEL PROYECTO Y/O ACCIÓN</t>
  </si>
  <si>
    <t>Número</t>
  </si>
  <si>
    <t>Porcentaje</t>
  </si>
  <si>
    <t>10%</t>
  </si>
  <si>
    <t>0</t>
  </si>
  <si>
    <t>4</t>
  </si>
  <si>
    <t>0%</t>
  </si>
  <si>
    <t>6</t>
  </si>
  <si>
    <t>20%</t>
  </si>
  <si>
    <t>10</t>
  </si>
  <si>
    <t>1</t>
  </si>
  <si>
    <t>META PRODUCTO 2011-2016</t>
  </si>
  <si>
    <t xml:space="preserve">INDICADOR * </t>
  </si>
  <si>
    <t>90%</t>
  </si>
  <si>
    <t>70%</t>
  </si>
  <si>
    <t>100%</t>
  </si>
  <si>
    <t>Laboratorios modernizados</t>
  </si>
  <si>
    <t>Aulas de docencia dotadas con ayudas multimediales</t>
  </si>
  <si>
    <t>30%</t>
  </si>
  <si>
    <t>15%</t>
  </si>
  <si>
    <t>50%</t>
  </si>
  <si>
    <t>Docentes de tiempo completo con formación de maestría o doctorado.</t>
  </si>
  <si>
    <t>49%</t>
  </si>
  <si>
    <t>3%</t>
  </si>
  <si>
    <t>100</t>
  </si>
  <si>
    <t>4%</t>
  </si>
  <si>
    <t>LÍDER DEL PROYECTO</t>
  </si>
  <si>
    <t>Eje Estratégico de Desarrollo: 2. Desarrollo Científico y Tecnológico</t>
  </si>
  <si>
    <t>Número de transferencias de Conocimiento</t>
  </si>
  <si>
    <t>Registros de propiedad derivados de investigación</t>
  </si>
  <si>
    <t>300</t>
  </si>
  <si>
    <t>80%</t>
  </si>
  <si>
    <t>2</t>
  </si>
  <si>
    <t>Líder de Eje Estratégico Responsable: Vicerrector de Docencia e Investigación</t>
  </si>
  <si>
    <t>Líder de Eje Estratégico Responsable: Dirección de Investigación y Posgrados</t>
  </si>
  <si>
    <t>5%</t>
  </si>
  <si>
    <t>Número de proyectos de extensión con participación de docentes, estudiantes, graduados y personal administrativo/año</t>
  </si>
  <si>
    <t>1%</t>
  </si>
  <si>
    <t>Acciones conjuntamente emprendidas con Instituciones de Educación Superior</t>
  </si>
  <si>
    <t>5</t>
  </si>
  <si>
    <t>Eje Estratégico de Desarrollo: 4. Fortalecimiento del Capital Social del Territorio (Reposicionamiento Territorial)</t>
  </si>
  <si>
    <t>LÍDER DE PROYECTO</t>
  </si>
  <si>
    <t>2%</t>
  </si>
  <si>
    <t>Bibliotecas fortalecidas</t>
  </si>
  <si>
    <t>Aumentar cobertura</t>
  </si>
  <si>
    <t>Eje Estratégico de Desarrollo: 5. Modernización de la Gestión Universitaria</t>
  </si>
  <si>
    <t>Líder de Eje Estratégico Responsable: Vicerrector Administrativo</t>
  </si>
  <si>
    <t>15</t>
  </si>
  <si>
    <t>40%</t>
  </si>
  <si>
    <t>9</t>
  </si>
  <si>
    <t>20</t>
  </si>
  <si>
    <t>Banco de proyectos fortalecido</t>
  </si>
  <si>
    <t>Comunidad que participa en eventos de bienestar</t>
  </si>
  <si>
    <t>3</t>
  </si>
  <si>
    <t>60%</t>
  </si>
  <si>
    <t>40</t>
  </si>
  <si>
    <t>60</t>
  </si>
  <si>
    <t>12</t>
  </si>
  <si>
    <t>30</t>
  </si>
  <si>
    <t>Secretaria General</t>
  </si>
  <si>
    <t>Sistema de control de costos operando</t>
  </si>
  <si>
    <t>Jefe Oficina Asesora de Comunicaciones</t>
  </si>
  <si>
    <t>Documento</t>
  </si>
  <si>
    <t xml:space="preserve">Identificación de requerimientos de comunicación </t>
  </si>
  <si>
    <t>Implementación</t>
  </si>
  <si>
    <t>36</t>
  </si>
  <si>
    <t>16</t>
  </si>
  <si>
    <t>8</t>
  </si>
  <si>
    <t>35%</t>
  </si>
  <si>
    <t>50</t>
  </si>
  <si>
    <t>25</t>
  </si>
  <si>
    <t>7</t>
  </si>
  <si>
    <t>Decanos</t>
  </si>
  <si>
    <t>Desarrollar políticas de Virtualidad</t>
  </si>
  <si>
    <t>Desarrollar políticas de Regionalización</t>
  </si>
  <si>
    <t>Desarrollar políticas de Investigación</t>
  </si>
  <si>
    <t>Actualizar el Estatuto de Extensión</t>
  </si>
  <si>
    <t>Reglamentación de prácticas Estudiantiles</t>
  </si>
  <si>
    <t>Difundir la normatividad interna</t>
  </si>
  <si>
    <t>Difusiones</t>
  </si>
  <si>
    <t xml:space="preserve">Capacitar los estamentos institucionales </t>
  </si>
  <si>
    <t>Capacitaciones</t>
  </si>
  <si>
    <t>18</t>
  </si>
  <si>
    <t>Tiempo promedio per cápita dedicado por la comunidad académica  docente a la investigación</t>
  </si>
  <si>
    <t>Horas/semestre</t>
  </si>
  <si>
    <t>128</t>
  </si>
  <si>
    <t>256</t>
  </si>
  <si>
    <t>192</t>
  </si>
  <si>
    <t>500</t>
  </si>
  <si>
    <t>180</t>
  </si>
  <si>
    <t xml:space="preserve">Proyectos  en ejecución en las regiones </t>
  </si>
  <si>
    <t>80</t>
  </si>
  <si>
    <t>Posgrados ofrecidos derivados de las líneas de investigación</t>
  </si>
  <si>
    <t xml:space="preserve">Diseño de programas </t>
  </si>
  <si>
    <t>24</t>
  </si>
  <si>
    <t>45%</t>
  </si>
  <si>
    <t>75%</t>
  </si>
  <si>
    <t>25%</t>
  </si>
  <si>
    <t>Vicerrector de Docencia</t>
  </si>
  <si>
    <t>Unidad de Gestión Responsable: Dirección de Investigación y Posgrados</t>
  </si>
  <si>
    <t>A1 =  0</t>
  </si>
  <si>
    <t>A1 = 1</t>
  </si>
  <si>
    <t>A1= 0</t>
  </si>
  <si>
    <t>A = 0</t>
  </si>
  <si>
    <t>A = 5</t>
  </si>
  <si>
    <t>A= 3</t>
  </si>
  <si>
    <t>A= 0</t>
  </si>
  <si>
    <t>A= 2</t>
  </si>
  <si>
    <t>B = 4</t>
  </si>
  <si>
    <t>B = 15</t>
  </si>
  <si>
    <t>B = 6</t>
  </si>
  <si>
    <t>B = 9</t>
  </si>
  <si>
    <t>B = 10</t>
  </si>
  <si>
    <t>C = 4</t>
  </si>
  <si>
    <t>C=7</t>
  </si>
  <si>
    <t>C=9</t>
  </si>
  <si>
    <t>C=10</t>
  </si>
  <si>
    <t>D =15</t>
  </si>
  <si>
    <t>D=10</t>
  </si>
  <si>
    <t>D=3</t>
  </si>
  <si>
    <t>D=0</t>
  </si>
  <si>
    <t>Reglamentación de la normativa</t>
  </si>
  <si>
    <t xml:space="preserve">Diseño de programas de capacitación para docentes y estudiantes </t>
  </si>
  <si>
    <t xml:space="preserve">Ejecución plan de formación </t>
  </si>
  <si>
    <t xml:space="preserve">Contratos  y/o Convenios </t>
  </si>
  <si>
    <t xml:space="preserve">Espacios académicos con una excelente infraestructura </t>
  </si>
  <si>
    <t>Programas de posgrados nuevos diseñados y ofertados</t>
  </si>
  <si>
    <t>11</t>
  </si>
  <si>
    <t>Eje Estratégico de Desarrollo: 3. Interacción Politécnico Colombiano-Sociedad</t>
  </si>
  <si>
    <t>Unidad DE MEDIDA</t>
  </si>
  <si>
    <t>6%</t>
  </si>
  <si>
    <t>Estatuto de extensión revisado y operando</t>
  </si>
  <si>
    <t>Unidad</t>
  </si>
  <si>
    <t>Reglamento de prácticas formulado, aprobado y operando</t>
  </si>
  <si>
    <t>670</t>
  </si>
  <si>
    <t>357</t>
  </si>
  <si>
    <t>29</t>
  </si>
  <si>
    <t>Egresados que participan en actividades institucionales</t>
  </si>
  <si>
    <t>150</t>
  </si>
  <si>
    <t>35</t>
  </si>
  <si>
    <t>200</t>
  </si>
  <si>
    <t>Propuesta de modernización elaborada</t>
  </si>
  <si>
    <t>Manual de funciones y competencias</t>
  </si>
  <si>
    <t>13</t>
  </si>
  <si>
    <t>90</t>
  </si>
  <si>
    <t>Documento Estudio</t>
  </si>
  <si>
    <t xml:space="preserve">Número </t>
  </si>
  <si>
    <t>Vicerrector Administrativo</t>
  </si>
  <si>
    <t>Director de Gestión Humana</t>
  </si>
  <si>
    <t xml:space="preserve">Director de Regionalización </t>
  </si>
  <si>
    <t>Cobertura estudiantil en pregrado</t>
  </si>
  <si>
    <t>22,5%</t>
  </si>
  <si>
    <t>Retención Académica</t>
  </si>
  <si>
    <t>Aseguramiento de la pertinencia de la oferta  académica del POLI en las regiones</t>
  </si>
  <si>
    <t>Documento Estudio de mercado</t>
  </si>
  <si>
    <t xml:space="preserve">Identificación de demanda potencial </t>
  </si>
  <si>
    <t>Estudio de nuevos programas para las regiones</t>
  </si>
  <si>
    <t>Documento Estudio de viabilidad financiera</t>
  </si>
  <si>
    <t xml:space="preserve">Diseño y desarrollo de nuevos programas </t>
  </si>
  <si>
    <t xml:space="preserve">Diseño y desarrollo de agenda de visitas de venta de programas educativos </t>
  </si>
  <si>
    <t xml:space="preserve">Actores en corresponsabilidad </t>
  </si>
  <si>
    <t>Diseño de propuesta de participación para los actores regionales</t>
  </si>
  <si>
    <t xml:space="preserve">Mecanismos de fidelización </t>
  </si>
  <si>
    <t xml:space="preserve">Campañas </t>
  </si>
  <si>
    <t>Director de Regionalización</t>
  </si>
  <si>
    <t xml:space="preserve">Porcentaje </t>
  </si>
  <si>
    <t xml:space="preserve">Acciones de mejora cerradas </t>
  </si>
  <si>
    <t xml:space="preserve">Implementación de servicios de Teleconferencias </t>
  </si>
  <si>
    <t xml:space="preserve">Servicios Teleconferencias implementados  </t>
  </si>
  <si>
    <t>Mejoramiento de las Salas de Informática</t>
  </si>
  <si>
    <t xml:space="preserve">Designación de Profesores de tiempo completo </t>
  </si>
  <si>
    <t>Profesores designados</t>
  </si>
  <si>
    <t xml:space="preserve">Promoción del fondo educativo subregional </t>
  </si>
  <si>
    <t xml:space="preserve">Fondo financiero </t>
  </si>
  <si>
    <t xml:space="preserve">Dotación de aulas con ayudas didácticas </t>
  </si>
  <si>
    <t xml:space="preserve">Fortalecimiento de Bibliotecas </t>
  </si>
  <si>
    <t>Director de Bienestar
Director de Regionalización</t>
  </si>
  <si>
    <t xml:space="preserve">Acuerdo Aprobado </t>
  </si>
  <si>
    <t>Fortalecimiento del Sistema de Gestión de la Calidad en las Unidades Regionales</t>
  </si>
  <si>
    <t>Vicerrector de Docencia
Director de Regionalización</t>
  </si>
  <si>
    <t>1300</t>
  </si>
  <si>
    <t>85%</t>
  </si>
  <si>
    <t>87%</t>
  </si>
  <si>
    <r>
      <t>4.1.3.1.1 Proyecto:</t>
    </r>
    <r>
      <rPr>
        <sz val="8"/>
        <color indexed="8"/>
        <rFont val="Arial"/>
        <family val="2"/>
      </rPr>
      <t xml:space="preserve">
Fortalecimiento de la Educación Superior Técnica y Tecnológica mediada por ambientes virtuales de aprendizaje.
</t>
    </r>
  </si>
  <si>
    <t>Estudio de pertinencia realizado</t>
  </si>
  <si>
    <t>Diseño curricular del (los) programas (s) técnicos  a virtualizar</t>
  </si>
  <si>
    <t>Diseño curricular del (los) programa (s) Tecnológicos a virtualizar</t>
  </si>
  <si>
    <t>Programas tecnológico virtual</t>
  </si>
  <si>
    <t>Cursos presenciales con apoyo de virtualidad</t>
  </si>
  <si>
    <t>140</t>
  </si>
  <si>
    <t>Diseño de Programas de postgrado</t>
  </si>
  <si>
    <t>Oferta de programas virtuales Técnicos</t>
  </si>
  <si>
    <t>Programas Técnicos ofertados</t>
  </si>
  <si>
    <t xml:space="preserve">Oferta de programas virtuales Tecnológicos </t>
  </si>
  <si>
    <t xml:space="preserve">Programas Tecnológicos Ofertados </t>
  </si>
  <si>
    <t xml:space="preserve">Oferta de Especializaciones </t>
  </si>
  <si>
    <t>Especializaciones ofertadas</t>
  </si>
  <si>
    <t xml:space="preserve">Fortalecimiento de mesa de ayuda </t>
  </si>
  <si>
    <t xml:space="preserve">Nivel de servicio </t>
  </si>
  <si>
    <t xml:space="preserve">Vicerrector de Extensión
Director de Regionalización
</t>
  </si>
  <si>
    <t xml:space="preserve">Participación en mesas subregionales </t>
  </si>
  <si>
    <t xml:space="preserve">Mesas subregionales activas </t>
  </si>
  <si>
    <t xml:space="preserve">Proyectos de extensión ejecutados </t>
  </si>
  <si>
    <t>Eventos de promoción y actualización de la investigación regional</t>
  </si>
  <si>
    <t>Programas ofertados</t>
  </si>
  <si>
    <t>Programas aprobados</t>
  </si>
  <si>
    <t xml:space="preserve">Estudio y diagnóstico </t>
  </si>
  <si>
    <t>Eventos realizados</t>
  </si>
  <si>
    <t>Ejecución de programas de capacitación</t>
  </si>
  <si>
    <t>Talleres de discusión y análisis</t>
  </si>
  <si>
    <r>
      <t xml:space="preserve">2.1.3.1.1 Proyecto:
</t>
    </r>
    <r>
      <rPr>
        <sz val="8"/>
        <color indexed="8"/>
        <rFont val="Arial"/>
        <family val="2"/>
      </rPr>
      <t xml:space="preserve">Fortalecimiento de los programas de posgrado </t>
    </r>
  </si>
  <si>
    <r>
      <t xml:space="preserve">3.1.1.1.4 Proyecto:
</t>
    </r>
    <r>
      <rPr>
        <sz val="8"/>
        <color indexed="8"/>
        <rFont val="Arial"/>
        <family val="2"/>
      </rPr>
      <t>Creación de consultorios tecnológicos en las facultades y las unidades regionales</t>
    </r>
  </si>
  <si>
    <r>
      <t xml:space="preserve">4.1.1.1.1 Proyecto:
</t>
    </r>
    <r>
      <rPr>
        <sz val="8"/>
        <color indexed="8"/>
        <rFont val="Arial"/>
        <family val="2"/>
      </rPr>
      <t>Determinación de la oferta académica regional de pregrado y posgrado, así como los niveles de cobertura</t>
    </r>
  </si>
  <si>
    <r>
      <t xml:space="preserve">4.1.1.1.2 Proyecto:
</t>
    </r>
    <r>
      <rPr>
        <sz val="8"/>
        <color indexed="8"/>
        <rFont val="Arial"/>
        <family val="2"/>
      </rPr>
      <t>Establecimiento y articulación de  un subprograma de mercadeo y comunicaciones para los territorios</t>
    </r>
  </si>
  <si>
    <r>
      <rPr>
        <b/>
        <sz val="8"/>
        <color indexed="8"/>
        <rFont val="Arial"/>
        <family val="2"/>
      </rPr>
      <t>4.1.1.1.3 Proyecto:</t>
    </r>
    <r>
      <rPr>
        <sz val="8"/>
        <color indexed="8"/>
        <rFont val="Arial"/>
        <family val="2"/>
      </rPr>
      <t xml:space="preserve">
M</t>
    </r>
    <r>
      <rPr>
        <sz val="8"/>
        <rFont val="Arial"/>
        <family val="2"/>
      </rPr>
      <t xml:space="preserve">ejoramiento de las relaciones públicas con los actores regionales </t>
    </r>
  </si>
  <si>
    <r>
      <t xml:space="preserve">5.1.2.1.2 Proyecto:
</t>
    </r>
    <r>
      <rPr>
        <sz val="8"/>
        <rFont val="Arial"/>
        <family val="2"/>
      </rPr>
      <t>Modernizar y articular el reglamento estudiantil y el estatuto docente</t>
    </r>
  </si>
  <si>
    <r>
      <t xml:space="preserve">5.1.2.1.4 Proyecto:
</t>
    </r>
    <r>
      <rPr>
        <sz val="8"/>
        <rFont val="Arial"/>
        <family val="2"/>
      </rPr>
      <t>Modernizar y articular las políticas del Sistema de  Investigación Institucional y las prácticas profesionales estudiantiles</t>
    </r>
  </si>
  <si>
    <r>
      <t xml:space="preserve">5.1.4.1.1 Proyecto:
</t>
    </r>
    <r>
      <rPr>
        <sz val="8"/>
        <rFont val="Arial"/>
        <family val="2"/>
      </rPr>
      <t>Mejoramiento de las condiciones de permanencia estudiantil</t>
    </r>
  </si>
  <si>
    <t>EJE ESTRATÉGICO</t>
  </si>
  <si>
    <t>N° PROYECTOS POR EJE ESTRATÉGICO</t>
  </si>
  <si>
    <t>1. Formación Tecnológica de Excelencia</t>
  </si>
  <si>
    <t>2. Desarrollo Científico y Tecnológico</t>
  </si>
  <si>
    <t>3. Interacción Politécnico Colombiano-Sociedad</t>
  </si>
  <si>
    <t>4. Fortalecimiento del Capital Social del Territorio (Reposicionamiento Territorial)</t>
  </si>
  <si>
    <t>5. Modernización de la Gestión Universitaria</t>
  </si>
  <si>
    <t>TOTALES</t>
  </si>
  <si>
    <t>POLITÉCNICO COLOMBIANO JAIME ISAZA CADAVID
PLAN DE ACCIÓN 2010-2013
RESUMEN</t>
  </si>
  <si>
    <t>Propuesta de diseño de la Estructura</t>
  </si>
  <si>
    <r>
      <t xml:space="preserve">2.1.1.1.1 Proyecto:
</t>
    </r>
    <r>
      <rPr>
        <sz val="8"/>
        <color indexed="8"/>
        <rFont val="Arial"/>
        <family val="2"/>
      </rPr>
      <t>Redireccionamiento Estratégico de la Investigación orientada hacia una investigación aplicada, con mecanismos relacionados de  gestión del conocimiento con énfasis en la transferencia tecnológica</t>
    </r>
  </si>
  <si>
    <t>Convocatoria de proyectos para el desarrollo de la región</t>
  </si>
  <si>
    <t>Elaboración del banco de problemas</t>
  </si>
  <si>
    <r>
      <rPr>
        <b/>
        <sz val="8"/>
        <color indexed="8"/>
        <rFont val="Arial"/>
        <family val="2"/>
      </rPr>
      <t>2.1.3 Objetivo Específico: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Fortalecer el desarrollo de los programas de posgrado y las líneas investigativas</t>
    </r>
  </si>
  <si>
    <r>
      <rPr>
        <b/>
        <sz val="8"/>
        <color indexed="8"/>
        <rFont val="Arial"/>
        <family val="2"/>
      </rPr>
      <t xml:space="preserve">2.1.3.1 Programa:   </t>
    </r>
    <r>
      <rPr>
        <sz val="8"/>
        <color indexed="8"/>
        <rFont val="Arial"/>
        <family val="2"/>
      </rPr>
      <t xml:space="preserve">     </t>
    </r>
    <r>
      <rPr>
        <b/>
        <sz val="8"/>
        <color indexed="8"/>
        <rFont val="Arial"/>
        <family val="2"/>
      </rPr>
      <t>Mejoramiento de los servicios de formación en Posgrados</t>
    </r>
  </si>
  <si>
    <r>
      <rPr>
        <b/>
        <sz val="8"/>
        <color indexed="8"/>
        <rFont val="Arial"/>
        <family val="2"/>
      </rPr>
      <t>2.1.1 Objetivo Específico: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Aumentar la producción de la investigación aplicada en el Politécnico Colombiano Jaime Isaza Cadavid</t>
    </r>
  </si>
  <si>
    <t>Manual de líneas de Investigación  versión 2</t>
  </si>
  <si>
    <r>
      <t xml:space="preserve">2.1.2.1.1  Proyecto:
</t>
    </r>
    <r>
      <rPr>
        <sz val="8"/>
        <color indexed="8"/>
        <rFont val="Arial"/>
        <family val="2"/>
      </rPr>
      <t>Redefinición de las líneas de investigación en cuanto los enfoques tecnológicos así como la reorganización de  grupos que incremente la producción y productividad de los mismos  así como su reconocimiento</t>
    </r>
  </si>
  <si>
    <r>
      <t xml:space="preserve">2.1.2.1.2 Proyecto:
</t>
    </r>
    <r>
      <rPr>
        <sz val="8"/>
        <color indexed="8"/>
        <rFont val="Arial"/>
        <family val="2"/>
      </rPr>
      <t>Creación de un banco de problemas tecnológicos y un observatorio de tecnologías asociados a las líneas de investigación que nutra proyectos para los grupos de investigación, semilleros y estudiantes de pregrado y posgrado</t>
    </r>
  </si>
  <si>
    <t>Director de Investigación y Posgrados</t>
  </si>
  <si>
    <t>Creación  consultorios tecnológicos</t>
  </si>
  <si>
    <t>Mejoramiento y ampliación de las especies pecuarias
Adecuación infraestructura</t>
  </si>
  <si>
    <t>Profesional Especializado Coordinación Granjas</t>
  </si>
  <si>
    <t xml:space="preserve">Vicerrector de Extensión
</t>
  </si>
  <si>
    <t>Vicerrector de Extensión</t>
  </si>
  <si>
    <t>Vicerrector de Extensión
Vicerrector de Docencia e Investigación
Director de Investigación y Posgrados</t>
  </si>
  <si>
    <t>Número de actividades dirigidos a graduados/año</t>
  </si>
  <si>
    <r>
      <t xml:space="preserve">4.1.4.1.2 Proyecto:
</t>
    </r>
    <r>
      <rPr>
        <sz val="8"/>
        <color indexed="8"/>
        <rFont val="Arial"/>
        <family val="2"/>
      </rPr>
      <t>Articulación de  las Instituciones de Educación Superior del Departamento de Antioquia</t>
    </r>
  </si>
  <si>
    <r>
      <t>4.1.4.1.3 Proyecto:</t>
    </r>
    <r>
      <rPr>
        <sz val="8"/>
        <color indexed="8"/>
        <rFont val="Arial"/>
        <family val="2"/>
      </rPr>
      <t xml:space="preserve"> Desarrollo de programas de extensión en las regiones</t>
    </r>
  </si>
  <si>
    <r>
      <t>4.1.4.1.4 Proyecto:</t>
    </r>
    <r>
      <rPr>
        <sz val="8"/>
        <color indexed="8"/>
        <rFont val="Arial"/>
        <family val="2"/>
      </rPr>
      <t xml:space="preserve"> 
Vinculación de las unidades académicas regionales para participar en procesos investigativos de beneficio especialmente regional, acompañados de prácticas de divulgación y trasferencia </t>
    </r>
  </si>
  <si>
    <t>Evaluación ante el Ministerio</t>
  </si>
  <si>
    <t xml:space="preserve">3.1 Objetivo General:
Fortalecer la interacción con los sectores público y privado para contribuir al crecimiento y al desarrollo (económico –social) de la región y el País.
 </t>
  </si>
  <si>
    <t>3.1.1 Objetivo Específico:
Propiciar la vinculación de la comunidad académica en acciones que consoliden la interacción de la extensión con los procesos de docencia e investigación</t>
  </si>
  <si>
    <t>3.1.2 Objetivo Específico:
Fortalecer la relación con los graduados.</t>
  </si>
  <si>
    <r>
      <t xml:space="preserve">3.1.2.1 Programa:
</t>
    </r>
    <r>
      <rPr>
        <b/>
        <sz val="8"/>
        <color indexed="8"/>
        <rFont val="Arial"/>
        <family val="2"/>
      </rPr>
      <t>Mejoramiento de la relación con los graduados</t>
    </r>
  </si>
  <si>
    <t>3.1.3 Objetivo Específico:
Fortalecer las relaciones con el mundo empresarial público y privado</t>
  </si>
  <si>
    <t>3.1.4 Objetivo Específico:
Fortalecer la cooperación con Instituciones de Educación Superior en el ámbito nacional e internacional</t>
  </si>
  <si>
    <t>4.1.1 Objetivo Específico:
Aumentar competencias de los graduandos a requerimientos de la región</t>
  </si>
  <si>
    <t>4.1 Objetivo General:
Facilitar el acceso equitativo y la permanencia de los estudiantes del Politécnico Colombiano Jaime Isaza Cadavid en las regiones del Departamento de Antioquia</t>
  </si>
  <si>
    <t>4.1.3 Objetivo Específico:
Crear condiciones para el acceso y permanencia de los estudiantes en proceso formativo de calidad en las regiones</t>
  </si>
  <si>
    <t>4.1.4 Objetivo Específico:
Fortalecer las relaciones del Politécnico Colombiano Jaime Isaza Cadavid con actores regionales</t>
  </si>
  <si>
    <t>Revisar el Reglamento 
Convocar a instancias participantes
Ajustar el Reglamento
Presentar para aprobación</t>
  </si>
  <si>
    <t>Director de Bienestar Institucional</t>
  </si>
  <si>
    <t>Identificación y cálculo de los costos directos e indirectos de las actividades de la universidad</t>
  </si>
  <si>
    <t>55%</t>
  </si>
  <si>
    <t>Vicerrectoría de Extensión</t>
  </si>
  <si>
    <t>Modernización de los servicios telefónicos</t>
  </si>
  <si>
    <t xml:space="preserve">1 </t>
  </si>
  <si>
    <t>Sistema de monitoreo y evaluación implementado</t>
  </si>
  <si>
    <t>1 diagnóstico</t>
  </si>
  <si>
    <t>Trámite aprobatorio</t>
  </si>
  <si>
    <t>Aceptable</t>
  </si>
  <si>
    <t>Buena</t>
  </si>
  <si>
    <t>&gt;80%</t>
  </si>
  <si>
    <t>&gt;60%</t>
  </si>
  <si>
    <t>&gt;70%</t>
  </si>
  <si>
    <t xml:space="preserve">Formulación del Plan de comunicaciones </t>
  </si>
  <si>
    <t>Ejecución del plan de comunicaciones</t>
  </si>
  <si>
    <t xml:space="preserve">Evaluación </t>
  </si>
  <si>
    <t>Informes de seguimiento</t>
  </si>
  <si>
    <t>Identificación de necesidades de mercadeo y públicos objetivo</t>
  </si>
  <si>
    <t>Formulación del Plan de mercadeo</t>
  </si>
  <si>
    <t>Ejecución del plan de mercadeo</t>
  </si>
  <si>
    <t>Evaluación</t>
  </si>
  <si>
    <t>Fortalecimiento de la infraestructura física para apoyar el desarrollo institucional
(Sede Central del Politécnico Colombiano Jaime Isaza Cadavid)</t>
  </si>
  <si>
    <t>Mejoramiento de la infraestructura física para la adecuada prestación de los servicios en el Centro de Laboratorios - Sede Bello del Politécnico Colombiano Jaime Isaza Cadavid</t>
  </si>
  <si>
    <t>Mejoramiento de los Escenarios Deportivos</t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</si>
  <si>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 escenarios remodelados (medido en proyección horizontal)</t>
    </r>
  </si>
  <si>
    <t>Servicios telefónicos modernizados</t>
  </si>
  <si>
    <t>14%</t>
  </si>
  <si>
    <t>Identificación de capacidad instalada propia y en otras instituciones localizadas en las regiones</t>
  </si>
  <si>
    <t xml:space="preserve">Revisión de la actual oferta académica regional </t>
  </si>
  <si>
    <t>Mercadeo y venta de programas</t>
  </si>
  <si>
    <t>Programas mercadeados y vendidos</t>
  </si>
  <si>
    <t>Mejoramiento  locativo de sedes</t>
  </si>
  <si>
    <t>Metros cuadrados mejorados</t>
  </si>
  <si>
    <t>Metros cuadrados</t>
  </si>
  <si>
    <t xml:space="preserve">Modernización de los acuerdos de pago de docentes  (viáticos e incentivos) </t>
  </si>
  <si>
    <t>Redes Convenios - proyectos de articulación con actores regionales</t>
  </si>
  <si>
    <r>
      <t xml:space="preserve">4.1.4.1.1 Proyecto:
</t>
    </r>
    <r>
      <rPr>
        <sz val="8"/>
        <color indexed="8"/>
        <rFont val="Arial"/>
        <family val="2"/>
      </rPr>
      <t>Creación de un fondo subregional para la educación en el Politécnico Colombiano JIC</t>
    </r>
    <r>
      <rPr>
        <sz val="8"/>
        <color indexed="8"/>
        <rFont val="Arial"/>
        <family val="2"/>
      </rPr>
      <t xml:space="preserve"> 
</t>
    </r>
  </si>
  <si>
    <t xml:space="preserve">Convocatoria de proyectos para el desarrollo de la región </t>
  </si>
  <si>
    <r>
      <rPr>
        <b/>
        <sz val="8"/>
        <color indexed="8"/>
        <rFont val="Arial"/>
        <family val="2"/>
      </rPr>
      <t>2.1 Objetivo General: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 xml:space="preserve">Fortalecer la Investigación científica y desarrollo experimental que deriven dinámicas de innovación, gestión 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del </t>
    </r>
    <r>
      <rPr>
        <b/>
        <sz val="8"/>
        <color indexed="8"/>
        <rFont val="Arial"/>
        <family val="2"/>
      </rPr>
      <t>Conocimiento</t>
    </r>
  </si>
  <si>
    <t>32</t>
  </si>
  <si>
    <t>Análisis curricular</t>
  </si>
  <si>
    <t>Actualización curricular</t>
  </si>
  <si>
    <r>
      <t xml:space="preserve">2.1.2.1.4 Proyecto:
</t>
    </r>
    <r>
      <rPr>
        <sz val="8"/>
        <color indexed="8"/>
        <rFont val="Arial"/>
        <family val="2"/>
      </rPr>
      <t>Laboratorios caracterizados para el desarrollo de la investigación</t>
    </r>
  </si>
  <si>
    <t>Identificar y describir los laboratorios existentes para la investigación</t>
  </si>
  <si>
    <t>26</t>
  </si>
  <si>
    <t xml:space="preserve">Desarrollo Infraestructura física y de servicios 
Dotación espacios </t>
  </si>
  <si>
    <t>Espacios para servicios académicos</t>
  </si>
  <si>
    <t>Diseño de estrategias de mercadeo</t>
  </si>
  <si>
    <t>Comunidad impactada</t>
  </si>
  <si>
    <t>6.350 personas/ 23 municipios</t>
  </si>
  <si>
    <t>40.000 personas/ 140 municipios</t>
  </si>
  <si>
    <t>23.500 personas/ 90 municipios</t>
  </si>
  <si>
    <t>7.500 personas/ 30 municipios</t>
  </si>
  <si>
    <t>8.000 personas/ 35 municipios</t>
  </si>
  <si>
    <t>Docentes participantes en proyectos de extensión</t>
  </si>
  <si>
    <t>Estudiantes participantes en proyectos de extensión</t>
  </si>
  <si>
    <t>Graduados participantes en proyectos de extensión</t>
  </si>
  <si>
    <t>Identificación de redes de interés, inscripción o adhesión, participación</t>
  </si>
  <si>
    <t>Revisión PEI
Estatuto Extensión
Reglamentación
Plan de implementación
Socialización</t>
  </si>
  <si>
    <t>Vicerrector de Extensión
Director de Investigación y Posgrados,  Coordinación Fomento Empresarial</t>
  </si>
  <si>
    <t>Dirección de Proyectos Especiales</t>
  </si>
  <si>
    <t>Vicerrector de extensión</t>
  </si>
  <si>
    <t>Formulación de Acuerdo, aprobación, Socialización y puesta en marcha</t>
  </si>
  <si>
    <t>Acuerdo  Directivo sobre sistema de incentivos operando</t>
  </si>
  <si>
    <t>Acuerdo</t>
  </si>
  <si>
    <t>Diseño de modelo de articulación institucional, Identificación de instituciones y programas,    Análisis de articulación,    Aprobación, Operación</t>
  </si>
  <si>
    <t>120</t>
  </si>
  <si>
    <t>Aprobación del proyecto editorial,  adecuaciones locativas, adquisición de equipos y puesta en marcha</t>
  </si>
  <si>
    <t>Coordinación de graduados</t>
  </si>
  <si>
    <t>14</t>
  </si>
  <si>
    <t>Coordinación graduados</t>
  </si>
  <si>
    <t>Programas operando</t>
  </si>
  <si>
    <t>Programas</t>
  </si>
  <si>
    <t>45</t>
  </si>
  <si>
    <r>
      <t xml:space="preserve">3.1.3.1.1 Proyecto:
</t>
    </r>
    <r>
      <rPr>
        <sz val="8"/>
        <color indexed="8"/>
        <rFont val="Arial"/>
        <family val="2"/>
      </rPr>
      <t>Consolidación de la capacidad de  gestión de la Institución con el sector productivo</t>
    </r>
  </si>
  <si>
    <t>Identificación, concertación, ejecución</t>
  </si>
  <si>
    <t>Identificación de demanda, formulación de programa, aprobación, puesta en marcha</t>
  </si>
  <si>
    <t>Análisis y propuesta de reglamento de los programas
Implementación del reglamento
Evaluación</t>
  </si>
  <si>
    <t>Número de Proyectos formulados y gestionados/año</t>
  </si>
  <si>
    <r>
      <t xml:space="preserve">5.1.5.1.1 Proyecto:
</t>
    </r>
    <r>
      <rPr>
        <sz val="8"/>
        <color indexed="8"/>
        <rFont val="Arial"/>
        <family val="2"/>
      </rPr>
      <t xml:space="preserve">Establecimiento de un Plan Estratégico Institucional de Comunicaciones </t>
    </r>
  </si>
  <si>
    <t>M²</t>
  </si>
  <si>
    <t>Información
Interacción
Transacción
Transformación
Democracia</t>
  </si>
  <si>
    <t>Políticas de Gobierno en línea implementadas</t>
  </si>
  <si>
    <t>Documentación del Manual de Funciones y Competencias</t>
  </si>
  <si>
    <t>Política formulada, socializada e implementada</t>
  </si>
  <si>
    <t>169</t>
  </si>
  <si>
    <t>Implementación de la evaluación de satisfacción de los servicios de Bienestar y análisis de resultados</t>
  </si>
  <si>
    <t>Incremento del número de atenciones por medio de los servicios de Bienestar institucional</t>
  </si>
  <si>
    <t>&gt;=80%</t>
  </si>
  <si>
    <t>4.1.2 Objetivo Específico:
Fortalecer la disponibilidad de medios educativos en los Centros Regionales y unidades de apoyo</t>
  </si>
  <si>
    <t>Nivel de satisfacción de la comunidad académica de las regiones con los medios educativos</t>
  </si>
  <si>
    <r>
      <t xml:space="preserve">2.1.1.1.2 Proyecto:
</t>
    </r>
    <r>
      <rPr>
        <sz val="8"/>
        <color indexed="8"/>
        <rFont val="Arial"/>
        <family val="2"/>
      </rPr>
      <t>Aumento de la capacidad docente y estudiantil de producción académica investigativa aplicada por programas de capacitación en áreas estratégicas</t>
    </r>
  </si>
  <si>
    <r>
      <t xml:space="preserve">2.1.1.1.3 Proyecto:
</t>
    </r>
    <r>
      <rPr>
        <sz val="8"/>
        <color indexed="8"/>
        <rFont val="Arial"/>
        <family val="2"/>
      </rPr>
      <t xml:space="preserve">Vinculación de las unidades académicas regionales para participar en procesos investigativos de beneficio especialmente regional, acompañados de prácticas de divulgación y trasferencia " </t>
    </r>
  </si>
  <si>
    <r>
      <t xml:space="preserve">2.1.1.1.4 Proyecto:
</t>
    </r>
    <r>
      <rPr>
        <sz val="8"/>
        <color indexed="8"/>
        <rFont val="Arial"/>
        <family val="2"/>
      </rPr>
      <t>Fomento del estimulo de semillero de investigación, como estrategia de investigación formativa</t>
    </r>
  </si>
  <si>
    <t>Tiempo de respuesta en los procesos institucionales</t>
  </si>
  <si>
    <t>Secretaria General
con apoyo de líderes de proceso</t>
  </si>
  <si>
    <r>
      <rPr>
        <b/>
        <sz val="8"/>
        <rFont val="Arial"/>
        <family val="2"/>
      </rPr>
      <t>5.1.7.1.1 Proyecto:</t>
    </r>
    <r>
      <rPr>
        <sz val="8"/>
        <rFont val="Arial"/>
        <family val="2"/>
      </rPr>
      <t xml:space="preserve">
Plan de Desarrollo Tecnológico</t>
    </r>
  </si>
  <si>
    <t>Integración de sistemas de información</t>
  </si>
  <si>
    <r>
      <t>M</t>
    </r>
    <r>
      <rPr>
        <sz val="8"/>
        <rFont val="Calibri"/>
        <family val="2"/>
      </rPr>
      <t>²</t>
    </r>
  </si>
  <si>
    <r>
      <t xml:space="preserve">5.1.3.1.1 Proyecto:
</t>
    </r>
    <r>
      <rPr>
        <sz val="8"/>
        <rFont val="Arial"/>
        <family val="2"/>
      </rPr>
      <t>Modernización de la Estructura organizacional  Académica y Administrativa del Politécnico Colombiano Jaime Isaza Cadavid</t>
    </r>
  </si>
  <si>
    <r>
      <t xml:space="preserve">5.1.3.1.2 Proyecto:
</t>
    </r>
    <r>
      <rPr>
        <sz val="8"/>
        <rFont val="Arial"/>
        <family val="2"/>
      </rPr>
      <t>Fortalecimiento de enfoque  de orientación, atención y servicio al cliente para todos los servidores de la institución</t>
    </r>
  </si>
  <si>
    <r>
      <t xml:space="preserve">5.1.3.1.3 Proyecto:
</t>
    </r>
    <r>
      <rPr>
        <sz val="8"/>
        <rFont val="Arial"/>
        <family val="2"/>
      </rPr>
      <t>Implementación de las políticas de Gobierno en línea</t>
    </r>
  </si>
  <si>
    <r>
      <t xml:space="preserve">5.1.3.1.4 Proyecto:
</t>
    </r>
    <r>
      <rPr>
        <sz val="8"/>
        <rFont val="Arial"/>
        <family val="2"/>
      </rPr>
      <t>Implementación de condiciones para el Teletrabajo, considerando la  Identificación y diseño  e implementación de procesos y tareas deslocalizables</t>
    </r>
  </si>
  <si>
    <r>
      <t xml:space="preserve">5.1.4.1.4 Proyecto:
</t>
    </r>
    <r>
      <rPr>
        <sz val="8"/>
        <rFont val="Arial"/>
        <family val="2"/>
      </rPr>
      <t>Programas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de Bienestar Social Laboral</t>
    </r>
  </si>
  <si>
    <t>Vicerrector Administrativo
Profesional Especializado de Informática Corporativa</t>
  </si>
  <si>
    <t>A+</t>
  </si>
  <si>
    <t>Realizar diagnóstico de reglamentos existentes por programas, Formulación y aprobación de reglamento general, aprobación y Operación</t>
  </si>
  <si>
    <t>Eventos de socialización de las demandas
Selección de participantes y desarrollo de proyectos</t>
  </si>
  <si>
    <t>37</t>
  </si>
  <si>
    <t>Formulación proyecto, aprobación, adquisición de insumos y dotación, operación</t>
  </si>
  <si>
    <t>3330</t>
  </si>
  <si>
    <t>20800</t>
  </si>
  <si>
    <t>11700</t>
  </si>
  <si>
    <t>3640</t>
  </si>
  <si>
    <t>3900</t>
  </si>
  <si>
    <t>4160</t>
  </si>
  <si>
    <t>3.020</t>
  </si>
  <si>
    <t>10.000</t>
  </si>
  <si>
    <t>8.500</t>
  </si>
  <si>
    <t>1.500</t>
  </si>
  <si>
    <t>3.000</t>
  </si>
  <si>
    <t>4.000</t>
  </si>
  <si>
    <t>Identificación, promoción con Facultades y acompañamiento para la reactivación o creación</t>
  </si>
  <si>
    <t>Formulación, aprobación, operación (mercadeo y vigilancia comercial)</t>
  </si>
  <si>
    <t>Vicerrector de Docencia
Decanos</t>
  </si>
  <si>
    <t>Implementación de estrategias</t>
  </si>
  <si>
    <t>Promedio académico de las prácticas empresariales</t>
  </si>
  <si>
    <t xml:space="preserve">Convenios de articulación específicos </t>
  </si>
  <si>
    <t xml:space="preserve">Establecer convenios específicos </t>
  </si>
  <si>
    <t xml:space="preserve">Estudio de factibilidad
Análisis y selección de alternativas
Implementación </t>
  </si>
  <si>
    <r>
      <t xml:space="preserve">5.1.6.1.1 Proyecto:
</t>
    </r>
    <r>
      <rPr>
        <sz val="8"/>
        <rFont val="Arial"/>
        <family val="2"/>
      </rPr>
      <t>Mejoramiento de la eficiencia y eficacia en el control de costos y la aplicación de los recursos</t>
    </r>
  </si>
  <si>
    <t>Gestión de la alta gerencia para mejorar los aportes del Departamento y su entrega oportuna</t>
  </si>
  <si>
    <t>Director de Gestión Humana, Profesional Especializado de Desarrollo Laboral</t>
  </si>
  <si>
    <t>Formulación, aprobación y ejecución del Plan de Capacitación, en sus componentes: Inducción, Re inducción, Fortalecimiento y Actualización de conocimientos específicos y Desarrollo de Competencias</t>
  </si>
  <si>
    <r>
      <t xml:space="preserve">5.1.2.1.1 Proyecto:
</t>
    </r>
    <r>
      <rPr>
        <sz val="8"/>
        <rFont val="Arial"/>
        <family val="2"/>
      </rPr>
      <t>Armonizar y modernizar las políticas administrativas y académicas que permitan impulsar el desarrollo institucional</t>
    </r>
  </si>
  <si>
    <t>M2 mejorados por año</t>
  </si>
  <si>
    <t>m2 de edificación mejorada por año</t>
  </si>
  <si>
    <t>Índice de sostenibilidad financiera</t>
  </si>
  <si>
    <t>94,57%</t>
  </si>
  <si>
    <t>93%</t>
  </si>
  <si>
    <t>Nivel de satisfacción de la comunidad académica</t>
  </si>
  <si>
    <t>Eficacia de la intervención</t>
  </si>
  <si>
    <t>Vicerrector Administrativo
Director de Servicios Generales</t>
  </si>
  <si>
    <t>Política de Regionalización operando</t>
  </si>
  <si>
    <t>Cursos por año</t>
  </si>
  <si>
    <t xml:space="preserve">Posgrados virtuales diseñados </t>
  </si>
  <si>
    <t>Índice de desempeño de los procesos</t>
  </si>
  <si>
    <t>Jefe Oficina Asesora de Planeación</t>
  </si>
  <si>
    <t xml:space="preserve">Jefe Oficina Asesora de Comunicaciones, Vicerrector de Extensión y Director de Regionalización </t>
  </si>
  <si>
    <t xml:space="preserve">Vicerrector de Extensión 
Director de Regionalización </t>
  </si>
  <si>
    <t>Profesional Especializada Coordinación Centro de Laboratorios
Director de Regionalización</t>
  </si>
  <si>
    <t>Profesional Especializado Coordinación Biblioteca
Director de Regionalización</t>
  </si>
  <si>
    <t xml:space="preserve">Decanos
Director de Regionalización </t>
  </si>
  <si>
    <t>Vicerrector de Docencia
Director de Regionalización
Profesional Especializada Nuevas Tecnologías Educativas</t>
  </si>
  <si>
    <t xml:space="preserve">Decanos con apoyo de la Profesional Especializada  de Autoevaluación y  la Profesional Especializada de Nuevas Tecnologías Educativas
Director de Regionalización
</t>
  </si>
  <si>
    <t>Directora de Investigación, Profesionales Especializados de las Coordinaciones de Investigación, Director de Regionalización</t>
  </si>
  <si>
    <t>Elaboración de Reglamentación interna
Socialización 
Aplicación</t>
  </si>
  <si>
    <t>Diseño del sistema: Identificación de los Objetos de Costos, de las Actividades y de los Coll Driver</t>
  </si>
  <si>
    <t>Estudio Diagnóstico y Formulación de Proyecto</t>
  </si>
  <si>
    <t xml:space="preserve">Vicerrectoría de Extensión </t>
  </si>
  <si>
    <t>Vicerrector de Docencia
Director de Cooperación Nacional</t>
  </si>
  <si>
    <t>Vicerrector de Extensión
Jefe Oficina Asesora de Comunicaciones</t>
  </si>
  <si>
    <t>Director de Cooperación Nacional e Internacional</t>
  </si>
  <si>
    <t>Profesional Especializado Coordinación Fomento Empresarial</t>
  </si>
  <si>
    <t>Director de Fomento Cultural</t>
  </si>
  <si>
    <t>Vicerrector de Extensión con el apoyo de la Directora de Fomento Empresarial, Decanos, Director de Regionalización</t>
  </si>
  <si>
    <t xml:space="preserve">Director de Gestión Humana 
Jefe Oficina Asesora de Comunicaciones
</t>
  </si>
  <si>
    <t>Vicerrector Administrativo
Secretaria General</t>
  </si>
  <si>
    <t>Vicerrector de Docencia e Investigación y Secretaria General</t>
  </si>
  <si>
    <t>Directora Financiera</t>
  </si>
  <si>
    <t xml:space="preserve">Decanos y Director de Regionalización </t>
  </si>
  <si>
    <t>Decanos y Director de Regionalización</t>
  </si>
  <si>
    <t xml:space="preserve">Decanos y Director de Regionalización
</t>
  </si>
  <si>
    <r>
      <t xml:space="preserve">5.1.1.1.2 Proyecto:
</t>
    </r>
    <r>
      <rPr>
        <sz val="8"/>
        <rFont val="Arial"/>
        <family val="2"/>
      </rPr>
      <t>Sistema de Información Gerencial para la toma de decisiones</t>
    </r>
  </si>
  <si>
    <t xml:space="preserve">Modernización de Laboratorios </t>
  </si>
  <si>
    <t>Programas de apoyo social de la Dirección de Bienestar</t>
  </si>
  <si>
    <t>Identificar elementos de articulación
Propuesta de articulación
Presentación a instancia aprobatoria</t>
  </si>
  <si>
    <t xml:space="preserve">Vicerrector de Docencia, Decanos, Profesional Especializada  de Nuevas Tecnologías Educativas </t>
  </si>
  <si>
    <t>Definición de modelo de servicio al cliente para el Politécnico Colombiano
Sensibilización y capacitación en el modelo</t>
  </si>
  <si>
    <t>Vicerrector Administrativo
Director Administrativo  de Servicios Generales</t>
  </si>
  <si>
    <t>Programas de pregrado actualizados y contextualizados a partir de los resultados de investigaciones</t>
  </si>
  <si>
    <t>Grupos reconocidos y con alta categorización ante Colciencias por año</t>
  </si>
  <si>
    <t>Modernización de las políticas y normatividad de la gestión investigativa institucional</t>
  </si>
  <si>
    <t>Definición de términos de referencia  para Convocatorias de investigación y  publicación de resultados de investigación</t>
  </si>
  <si>
    <t>Definición de líneas de investigación institucionales</t>
  </si>
  <si>
    <t>Capacitación  en el manejo de plataformas externas (Diplomado)
Aplicación a convocatorias externas o a cofinanciación con el sector productivo</t>
  </si>
  <si>
    <t>Levantamiento estado del arte, Definición de modelo Formulación y aprobación del proyecto e Implementación</t>
  </si>
  <si>
    <t>Revisión e implementación de la Política de Emprendimiento, sensibilización, selección de proyectos, asesoría y acompañamiento en la implementación</t>
  </si>
  <si>
    <t>Calificación de Riesgo Crediticio de Largo Plazo. "Calificadora Ficht Ratings." mantenida en A+</t>
  </si>
  <si>
    <t>Calidad crediticia</t>
  </si>
  <si>
    <t>Gestión de la alta gerencia para mejorar estructura de ingresos derivados de la extensión y la academia</t>
  </si>
  <si>
    <t>Incremento de  los programas ofrecidos por la Dirección de Bienestar acorde a los requerimientos de la comunidad educativa</t>
  </si>
  <si>
    <t>Preparación de un plan con información por Facultad para el desarrollo de programas académicos en modalidad virtual, regulares y por demanda, y su efectiva puesta en servicio</t>
  </si>
  <si>
    <t xml:space="preserve">Estudio de pertinencia de los programas a virtualizar </t>
  </si>
  <si>
    <t>INVERSIÓN PROGRAMADA POR FUENTES DE FINANCIACIÓN
 2011-2013
 (Miles de Pesos)</t>
  </si>
  <si>
    <t>Programa de atracción de estudiantes de alto rendimiento operando</t>
  </si>
  <si>
    <t>Documento de normatividad de la gestión investigativa</t>
  </si>
  <si>
    <t>Documento de reglamentación normatividad</t>
  </si>
  <si>
    <t>Documento por año</t>
  </si>
  <si>
    <t>Documento del estudio</t>
  </si>
  <si>
    <t>Programa técnico</t>
  </si>
  <si>
    <r>
      <t xml:space="preserve">2.1.2.1.3 Proyecto:
</t>
    </r>
    <r>
      <rPr>
        <sz val="8"/>
        <color indexed="8"/>
        <rFont val="Arial"/>
        <family val="2"/>
      </rPr>
      <t>Fortalecimiento de las capacidades de formulación y gestión de proyectos de investigación, captación de recursos de patrocinio de terceros a nivel nacional e internacional y la capacidad de gestión tecnológica y de negociación de tec.</t>
    </r>
  </si>
  <si>
    <r>
      <t xml:space="preserve">5.1.5.1.2 Proyecto:
</t>
    </r>
    <r>
      <rPr>
        <sz val="8"/>
        <color indexed="8"/>
        <rFont val="Arial"/>
        <family val="2"/>
      </rPr>
      <t>Establecimiento de un Plan Estratégico de Mercadeo Institucional</t>
    </r>
  </si>
  <si>
    <t>Período monitoreado: Enero-Diciembre de 2011</t>
  </si>
  <si>
    <t>% DE AVANCE DEL PLAN DE ACCIÓN A DICIEMBRE DE 2011</t>
  </si>
  <si>
    <t>Estudiantes en servicios de asistencia técnica</t>
  </si>
  <si>
    <t>250</t>
  </si>
  <si>
    <t>Proceso de autoevaluación académica en las regiones</t>
  </si>
  <si>
    <t>Programas autoevaluados</t>
  </si>
  <si>
    <t>Gestión de becas o apoyo financiero para estudiantes</t>
  </si>
  <si>
    <t>Población beneficiada</t>
  </si>
  <si>
    <t>Proyectos de extensión ejecutados con las subregiones (educación continuada)</t>
  </si>
  <si>
    <t xml:space="preserve">Definición de creación y funcionamiento del consultorio </t>
  </si>
  <si>
    <t>159</t>
  </si>
  <si>
    <t>164</t>
  </si>
  <si>
    <t xml:space="preserve">OBSERVACIONES </t>
  </si>
  <si>
    <t xml:space="preserve">Período monitoreado: </t>
  </si>
  <si>
    <t xml:space="preserve">Fecha de presentación: </t>
  </si>
  <si>
    <t>Desarrollo de documento marco</t>
  </si>
  <si>
    <t>Dirección de Investigación, Coordinadores de Investigación, Decanaturas</t>
  </si>
  <si>
    <t>Capacitaciones dirigidas</t>
  </si>
  <si>
    <t>750</t>
  </si>
  <si>
    <t>Acciones de propiedad intelectual</t>
  </si>
  <si>
    <t xml:space="preserve"> 4</t>
  </si>
  <si>
    <t xml:space="preserve"> 6</t>
  </si>
  <si>
    <t xml:space="preserve">   6</t>
  </si>
  <si>
    <t xml:space="preserve"> 8</t>
  </si>
  <si>
    <t xml:space="preserve"> 0</t>
  </si>
  <si>
    <r>
      <rPr>
        <strike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Facultades</t>
    </r>
  </si>
  <si>
    <r>
      <t xml:space="preserve">
</t>
    </r>
    <r>
      <rPr>
        <sz val="8"/>
        <color indexed="8"/>
        <rFont val="Arial"/>
        <family val="2"/>
      </rPr>
      <t>Número</t>
    </r>
  </si>
  <si>
    <t xml:space="preserve">
60
</t>
  </si>
  <si>
    <r>
      <rPr>
        <strike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Número de proyectos</t>
    </r>
  </si>
  <si>
    <t xml:space="preserve"> Número</t>
  </si>
  <si>
    <t xml:space="preserve">15 </t>
  </si>
  <si>
    <t xml:space="preserve">
Población beneficada</t>
  </si>
  <si>
    <t>Procentaje</t>
  </si>
  <si>
    <r>
      <rPr>
        <b/>
        <sz val="8"/>
        <rFont val="Arial"/>
        <family val="2"/>
      </rPr>
      <t xml:space="preserve">5.1.2.1.3 Proyecto:
</t>
    </r>
    <r>
      <rPr>
        <sz val="8"/>
        <rFont val="Arial"/>
        <family val="2"/>
      </rPr>
      <t xml:space="preserve">Difusión y comprensión entre la comunidad de los Reglamentos </t>
    </r>
  </si>
  <si>
    <t xml:space="preserve">Modelo de teletrabajo formulado y adoptado  </t>
  </si>
  <si>
    <t xml:space="preserve">
Programa de transformación cultural</t>
  </si>
  <si>
    <t>Director de Bienestar Institucional.
Fomento cultural</t>
  </si>
  <si>
    <t>Archivos modernizados</t>
  </si>
  <si>
    <t xml:space="preserve">Vicerrector Administrativo
Director Administrativo  de Servicios Generales
</t>
  </si>
  <si>
    <t>Secretaria General
Director Administrativo  de Servicios Generales</t>
  </si>
  <si>
    <t xml:space="preserve">Percepción del servicio al cliente
</t>
  </si>
  <si>
    <r>
      <t xml:space="preserve">5.1.1.1.1 Proyecto:
</t>
    </r>
    <r>
      <rPr>
        <sz val="8"/>
        <rFont val="Arial"/>
        <family val="2"/>
      </rPr>
      <t>Fortalecimiento de la cultura de la planificación institucional orientada al logro</t>
    </r>
  </si>
  <si>
    <t xml:space="preserve">
Asesoría y apoyo en la formulación de programas y proyectos.
Revisión y adecuación de procedimientos y manuales.</t>
  </si>
  <si>
    <t>Banco de problemas tecnológicos operando</t>
  </si>
  <si>
    <r>
      <t>2.1.2.1.5 Proyecto:</t>
    </r>
    <r>
      <rPr>
        <sz val="8"/>
        <color indexed="8"/>
        <rFont val="Arial"/>
        <family val="2"/>
      </rPr>
      <t>Desarrollo de una política de gestión tecnológica</t>
    </r>
  </si>
  <si>
    <t>Cobertura estudiantil en pregrado Resto del Departamento</t>
  </si>
  <si>
    <t>Cobertura estudiantil en pregrado region Urabá</t>
  </si>
  <si>
    <t>Plan de mercadeo posgrados</t>
  </si>
  <si>
    <t>Ejecución plan de mercadeo</t>
  </si>
  <si>
    <t xml:space="preserve">Vicerrectoría de extensión
</t>
  </si>
  <si>
    <t>Estudiantes matriculados</t>
  </si>
  <si>
    <t>265</t>
  </si>
  <si>
    <t>330</t>
  </si>
  <si>
    <t>400</t>
  </si>
  <si>
    <t>640</t>
  </si>
  <si>
    <t>Construcción de una politica .
Reforma del reglamento</t>
  </si>
  <si>
    <t>Reforma del reglamento</t>
  </si>
  <si>
    <t>Reglamento operando</t>
  </si>
  <si>
    <t>Plan de Fomento Cultural adoptado e implementado</t>
  </si>
  <si>
    <t>Formulación de Política de Cooperación nacional e internacional, socialización e implementación
Programa de Intercambio y movilidad académica para docentes, estudiantes y empleados</t>
  </si>
  <si>
    <t>210</t>
  </si>
  <si>
    <t>Redefinición del programa, Convocatoria,       ejecución,  Evaluación</t>
  </si>
  <si>
    <t>Proceso de mercadeo  operando</t>
  </si>
  <si>
    <r>
      <t xml:space="preserve">4.1.2.1.3 Proyecto:
</t>
    </r>
    <r>
      <rPr>
        <sz val="8"/>
        <color indexed="8"/>
        <rFont val="Arial"/>
        <family val="2"/>
      </rPr>
      <t>Mejoramiento de los procesos de la gestión académica y administrativa  articulados con la Sede Central.</t>
    </r>
  </si>
  <si>
    <t>Presentación de proyecto ante entidades externas</t>
  </si>
  <si>
    <t>Formulación y gestión del proyecto</t>
  </si>
  <si>
    <t>Porcentaje de deserción</t>
  </si>
  <si>
    <r>
      <t xml:space="preserve">5.1.4.1.2 Proyecto:
</t>
    </r>
    <r>
      <rPr>
        <sz val="8"/>
        <rFont val="Arial"/>
        <family val="2"/>
      </rPr>
      <t>Mejoramiento de la seguridad, permanencia y convivencia en el campus.</t>
    </r>
  </si>
  <si>
    <t>Director de Bienestar Institucional.</t>
  </si>
  <si>
    <t>2000</t>
  </si>
  <si>
    <t>14034</t>
  </si>
  <si>
    <t>14500</t>
  </si>
  <si>
    <t>Estudio y Estructuración del Reglamento financiero</t>
  </si>
  <si>
    <t>Gestión del recaudo ordinario y extraordinario de transferencias del Departamento</t>
  </si>
  <si>
    <t>Modernización de archivos</t>
  </si>
  <si>
    <r>
      <t xml:space="preserve">5.1.1.1.3 Proyecto:
</t>
    </r>
    <r>
      <rPr>
        <sz val="8"/>
        <rFont val="Arial"/>
        <family val="2"/>
      </rPr>
      <t>Fortalecimiento de los conocimientos y competencias de los servidores públicos del Politécnico Colombiano Jaime Isaza Cadavid (Plan de Capacitación)</t>
    </r>
  </si>
  <si>
    <r>
      <t xml:space="preserve">5.1.6.1.2 Proyecto: </t>
    </r>
    <r>
      <rPr>
        <sz val="8"/>
        <rFont val="Arial"/>
        <family val="2"/>
      </rPr>
      <t>Desarrollo del reglamento financiero</t>
    </r>
  </si>
  <si>
    <t>Directora financiera</t>
  </si>
  <si>
    <r>
      <t xml:space="preserve">5.1.6.1.3 Proyecto:
</t>
    </r>
    <r>
      <rPr>
        <sz val="8"/>
        <rFont val="Arial"/>
        <family val="2"/>
      </rPr>
      <t>Fortalecimiento de las relaciones de compromiso mutuo Estado – Politécnico</t>
    </r>
  </si>
  <si>
    <r>
      <t xml:space="preserve">3.1.3.1.3 Proyecto:
</t>
    </r>
    <r>
      <rPr>
        <sz val="8"/>
        <rFont val="Arial"/>
        <family val="2"/>
      </rPr>
      <t>Fortalecimiento de la cultura del Emprendimiento en la institución</t>
    </r>
  </si>
  <si>
    <r>
      <t xml:space="preserve">3.1.4.1.2 Proyecto:
</t>
    </r>
    <r>
      <rPr>
        <sz val="8"/>
        <color indexed="8"/>
        <rFont val="Arial"/>
        <family val="2"/>
      </rPr>
      <t>Programa de Fomento Cultural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 (25% devolución IVA)</t>
    </r>
  </si>
  <si>
    <r>
      <t xml:space="preserve">3.1.4.1.3 Proyecto:
</t>
    </r>
    <r>
      <rPr>
        <sz val="8"/>
        <color indexed="8"/>
        <rFont val="Arial"/>
        <family val="2"/>
      </rPr>
      <t>Sistema de Deporte Universitario (25% devolución IVA)</t>
    </r>
  </si>
  <si>
    <t>Convocatorias  de Trasferencia tecnológica</t>
  </si>
  <si>
    <r>
      <t xml:space="preserve">2.1.3.1.2 Proyecto:
</t>
    </r>
    <r>
      <rPr>
        <sz val="8"/>
        <color indexed="8"/>
        <rFont val="Arial"/>
        <family val="2"/>
      </rPr>
      <t xml:space="preserve">Desarrollo de nuevos posgrados con la implementación de encadenamientos </t>
    </r>
    <r>
      <rPr>
        <strike/>
        <sz val="8"/>
        <color indexed="8"/>
        <rFont val="Arial"/>
        <family val="2"/>
      </rPr>
      <t/>
    </r>
  </si>
  <si>
    <r>
      <t xml:space="preserve">2.1.3.1.3 Proyecto:
</t>
    </r>
    <r>
      <rPr>
        <sz val="8"/>
        <color indexed="8"/>
        <rFont val="Arial"/>
        <family val="2"/>
      </rPr>
      <t>Mercadeo, promoción y servicio al cliente para su posicionamiento</t>
    </r>
  </si>
  <si>
    <r>
      <rPr>
        <b/>
        <sz val="8"/>
        <color indexed="8"/>
        <rFont val="Arial"/>
        <family val="2"/>
      </rPr>
      <t xml:space="preserve">2.1.1.1.5 Proyecto: </t>
    </r>
    <r>
      <rPr>
        <sz val="8"/>
        <color indexed="8"/>
        <rFont val="Arial"/>
        <family val="2"/>
      </rPr>
      <t xml:space="preserve">Semilleros de innovación y emprendimiento </t>
    </r>
  </si>
  <si>
    <r>
      <rPr>
        <b/>
        <sz val="8"/>
        <color indexed="8"/>
        <rFont val="Arial"/>
        <family val="2"/>
      </rPr>
      <t>2.1.1.1.6 Proyecto:</t>
    </r>
    <r>
      <rPr>
        <sz val="8"/>
        <color indexed="8"/>
        <rFont val="Arial"/>
        <family val="2"/>
      </rPr>
      <t xml:space="preserve">
Retroalimentación del diseño curricular y los espacios educativos institucionales con los productos de la investigación</t>
    </r>
  </si>
  <si>
    <r>
      <t>7.000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personas/ 25 municipios</t>
    </r>
  </si>
  <si>
    <t xml:space="preserve">Periodo monitoreado:  </t>
  </si>
  <si>
    <t>5.1 Objetivo General:
Fortalecer el desarrollo organizacional del Politécnico Colombiano Jaime Isaza Cadavid</t>
  </si>
  <si>
    <t>5.1.1 Objetivo Específico:
Fortalecer los procesos de planificación institucional</t>
  </si>
  <si>
    <t>5.1.1.1 Programa:
Mejoramiento de la gestión institucional</t>
  </si>
  <si>
    <t>5.1.7 Objetivo Específico:
Desarrollar la planta física y la infraestructura tecnológica para el desarrollo de las funciones sustantivas y el bienestar institucional</t>
  </si>
  <si>
    <t>5.1.7.1 Programa:
Adecuación de la Infraestructura y dotación para la excelencia</t>
  </si>
  <si>
    <t>5.1.2 Objetivo Específico:
Fortalecer las normas legales y de gestión de la Institución.</t>
  </si>
  <si>
    <t>5.1.2.1 Programa:
Modernización de las políticas y normas de los procesos académicos</t>
  </si>
  <si>
    <t>5.1.3 Objetivo Específico:
Modernizar la estructura académico administrativa acorde con el direccionamiento estratégico de la institución</t>
  </si>
  <si>
    <t>5.1.3.1 Programa: 
Modernización de la arquitectura organizacional</t>
  </si>
  <si>
    <t>5.1.4 Objetivo Específico:
Fortalecer el sistema de Bienestar que propicie condiciones adecuadas para el desarrollo humano e impulse el autodesarrollo de individuos y colectivos internos</t>
  </si>
  <si>
    <t>5.1.4.1 Programa:
Mejoramiento del Bienestar institucional</t>
  </si>
  <si>
    <t>5.1.5 Objetivo Específico:
Fortalecer el sistema de comunicación organizacional y de interacción entre los procesos académicos y administrativo comunidad</t>
  </si>
  <si>
    <t>5.1.5.1 Programa:
Mejoramiento de la comunicación, la cohesión e identidad Institucional</t>
  </si>
  <si>
    <t>5.1.6 Objetivo Específico:
Sostenibilidad financiera de la Institución</t>
  </si>
  <si>
    <t>5.1.6.1 Programa:
Implementación de acciones para la sostenibilidad financiera de la Institución</t>
  </si>
  <si>
    <t>Documento con politicas adoptado</t>
  </si>
  <si>
    <t>Propuesta de acto administrativo</t>
  </si>
  <si>
    <t>Identificación de nuevas Políticas de acuerdo con el sistema de gestión (Dignostico y plan de trabajo)</t>
  </si>
  <si>
    <t>Dirección de regionalización (Apoya Secretaria General)</t>
  </si>
  <si>
    <t xml:space="preserve">Director de Regionalización (Apoya
Secretaría General)
</t>
  </si>
  <si>
    <t xml:space="preserve">Gestión Humana
(Apoya: Secretaria General, Planeaciòn)
</t>
  </si>
  <si>
    <r>
      <rPr>
        <b/>
        <sz val="8"/>
        <rFont val="Arial"/>
        <family val="2"/>
      </rPr>
      <t>4.1.4.1.5 Proyecto:</t>
    </r>
    <r>
      <rPr>
        <sz val="8"/>
        <rFont val="Arial"/>
        <family val="2"/>
      </rPr>
      <t xml:space="preserve">
Desarrollo de programas de formación para el Trabajo y el Desarrollo Humano</t>
    </r>
  </si>
  <si>
    <t>Programas: 3
Proyectos: 14</t>
  </si>
  <si>
    <t>Programas: 4
Proyectos: 13</t>
  </si>
  <si>
    <t>Eje Estratégico de Desarrollo: 1. Formación Tecnológica de Excelencia</t>
  </si>
  <si>
    <t>9%</t>
  </si>
  <si>
    <r>
      <rPr>
        <b/>
        <sz val="8"/>
        <color indexed="8"/>
        <rFont val="Arial"/>
        <family val="2"/>
      </rPr>
      <t>1.1.1 Objetivo Específico: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Fortalecer los procesos de planeación académica institucional</t>
    </r>
  </si>
  <si>
    <t>Comunidad Académica vinculada a los procesos de planeación académica</t>
  </si>
  <si>
    <t>78%</t>
  </si>
  <si>
    <t>Comunidad Académica que conoce el PEI</t>
  </si>
  <si>
    <r>
      <t xml:space="preserve">1.1.1.1.1 Proyecto:
</t>
    </r>
    <r>
      <rPr>
        <sz val="8"/>
        <color indexed="8"/>
        <rFont val="Arial"/>
        <family val="2"/>
      </rPr>
      <t>Aseguramiento de la pertinencia de los Programas académicos, revisar y redireccionar los currículos académicos y sus planes de estudios según los enfoques institucionales</t>
    </r>
  </si>
  <si>
    <r>
      <t xml:space="preserve">1.1.1.1.2 Proyecto:
</t>
    </r>
    <r>
      <rPr>
        <sz val="8"/>
        <color indexed="8"/>
        <rFont val="Arial"/>
        <family val="2"/>
      </rPr>
      <t xml:space="preserve">Fortalecimiento de los modelos y procesos de programación académica </t>
    </r>
  </si>
  <si>
    <t xml:space="preserve">Sostenimiento del porcentaje de uso de la capacidad instalada </t>
  </si>
  <si>
    <t>96%</t>
  </si>
  <si>
    <r>
      <t xml:space="preserve">1.1.1.1.3 Proyecto:
</t>
    </r>
    <r>
      <rPr>
        <sz val="8"/>
        <color indexed="8"/>
        <rFont val="Arial"/>
        <family val="2"/>
      </rPr>
      <t xml:space="preserve">Renovación del PEI y el modelo educativo respecto a las nuevas características del desarrollo institucional y los retos académicos y profesionales </t>
    </r>
  </si>
  <si>
    <r>
      <t xml:space="preserve">1.1.1.1.4 Proyecto:
</t>
    </r>
    <r>
      <rPr>
        <sz val="8"/>
        <color indexed="8"/>
        <rFont val="Arial"/>
        <family val="2"/>
      </rPr>
      <t>Fortalecimiento de la educación superior en el Politécnico Colombiano JIC.</t>
    </r>
  </si>
  <si>
    <t xml:space="preserve">Pago nómina docentes de cátedra </t>
  </si>
  <si>
    <r>
      <t xml:space="preserve">1.1.1.1.5 Proyecto:
</t>
    </r>
    <r>
      <rPr>
        <sz val="8"/>
        <color indexed="8"/>
        <rFont val="Arial"/>
        <family val="2"/>
      </rPr>
      <t>Mejoramiento del acceso equitativo y permanencia en la educación técnica tecnológica y profesional en el Politécnico Colombiano Jaime Isaza Cadavid</t>
    </r>
  </si>
  <si>
    <t>Pago a docentes actuales vinculados</t>
  </si>
  <si>
    <r>
      <t xml:space="preserve">1.1.1.1.6 Proyecto: </t>
    </r>
    <r>
      <rPr>
        <sz val="8"/>
        <color indexed="8"/>
        <rFont val="Arial"/>
        <family val="2"/>
      </rPr>
      <t>Construcción y mejoramiento de espacios de aprendizaje</t>
    </r>
  </si>
  <si>
    <t>Plan de intervención de ambientes de aprendizaje fuera del aula</t>
  </si>
  <si>
    <r>
      <t xml:space="preserve">1.1.1.1.7 Proyecto: </t>
    </r>
    <r>
      <rPr>
        <sz val="8"/>
        <color indexed="8"/>
        <rFont val="Arial"/>
        <family val="2"/>
      </rPr>
      <t>Estudios de contextos universitarios (vigilancia competitiva, impacto de graduados, permanencia educativa, satisfacción del cliente, prospectiva del producto educativo</t>
    </r>
  </si>
  <si>
    <t>Números de estudios realizados por año</t>
  </si>
  <si>
    <r>
      <rPr>
        <b/>
        <sz val="8"/>
        <color indexed="8"/>
        <rFont val="Arial"/>
        <family val="2"/>
      </rPr>
      <t>1.1.2 Objetivo Específico: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Incrementar la participación de la comunidad Académica en la obtención de la calidad de los programas</t>
    </r>
  </si>
  <si>
    <t>Directivos participantes</t>
  </si>
  <si>
    <t>8%</t>
  </si>
  <si>
    <t>Estudiantes participantes</t>
  </si>
  <si>
    <t>Docentes participantes</t>
  </si>
  <si>
    <t>Egresados participantes</t>
  </si>
  <si>
    <t>1.1.2.1 Programa:
Mejoramiento de los procesos para la acreditación de programas e institucional</t>
  </si>
  <si>
    <r>
      <t xml:space="preserve">1.1.2.1.1 Proyecto:
</t>
    </r>
    <r>
      <rPr>
        <sz val="8"/>
        <color indexed="8"/>
        <rFont val="Arial"/>
        <family val="2"/>
      </rPr>
      <t xml:space="preserve">Integración de los sistemas de gestión  de calidad </t>
    </r>
  </si>
  <si>
    <t>Sistema integrado</t>
  </si>
  <si>
    <r>
      <t xml:space="preserve">1.1.2.1.2 Proyecto:
</t>
    </r>
    <r>
      <rPr>
        <sz val="8"/>
        <color indexed="8"/>
        <rFont val="Arial"/>
        <family val="2"/>
      </rPr>
      <t>Mejoramiento de los servicios de Laboratorio del Politécnico Colombiano JIC</t>
    </r>
  </si>
  <si>
    <t>Multimediación de aulas</t>
  </si>
  <si>
    <t>Unidad pedagógica Formulada</t>
  </si>
  <si>
    <t>Autoevaluación Institucional</t>
  </si>
  <si>
    <r>
      <rPr>
        <b/>
        <sz val="8"/>
        <color indexed="8"/>
        <rFont val="Arial"/>
        <family val="2"/>
      </rPr>
      <t>1.1.3 Objetivo Específico: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Cualificar el nivel académico de la institución</t>
    </r>
  </si>
  <si>
    <t>Rendimiento promedio académico de estudiantes</t>
  </si>
  <si>
    <t>3.5</t>
  </si>
  <si>
    <t>Porcentaje de docentes con evaluación de desempeño excelente</t>
  </si>
  <si>
    <t>Publicaciones anuales de carácter didáctico o disciplinar</t>
  </si>
  <si>
    <t>1.1.3.1 Programa: 
Mejoramiento de los procesos de admisión a la universidad</t>
  </si>
  <si>
    <r>
      <t xml:space="preserve">1.1.3.1.1 Proyecto:
</t>
    </r>
    <r>
      <rPr>
        <sz val="8"/>
        <color indexed="8"/>
        <rFont val="Arial"/>
        <family val="2"/>
      </rPr>
      <t xml:space="preserve">Programa de mercadeo de los programas de pregrado </t>
    </r>
  </si>
  <si>
    <t>Plan de Mercadeo Anual operando</t>
  </si>
  <si>
    <r>
      <t xml:space="preserve">1.1.3.1.2 Proyecto:
</t>
    </r>
    <r>
      <rPr>
        <sz val="8"/>
        <color indexed="8"/>
        <rFont val="Arial"/>
        <family val="2"/>
      </rPr>
      <t>Mejoramiento del proceso de admisión y selección de estudiantes</t>
    </r>
  </si>
  <si>
    <r>
      <t xml:space="preserve">1.1.3.1.3 Proyecto:
</t>
    </r>
    <r>
      <rPr>
        <sz val="8"/>
        <color indexed="8"/>
        <rFont val="Arial"/>
        <family val="2"/>
      </rPr>
      <t>Fortalecimiento de la calidad docente en todos su niveles en cuanto a su desarrollo y evaluación, con perfiles afines a las líneas de investigación y competencias para formar en ámbitos de la tecnología</t>
    </r>
  </si>
  <si>
    <r>
      <t xml:space="preserve">1.1.3.1.4 Proyecto:
</t>
    </r>
    <r>
      <rPr>
        <sz val="8"/>
        <color indexed="8"/>
        <rFont val="Arial"/>
        <family val="2"/>
      </rPr>
      <t>Desarrollo de un programa de prevención, seguimiento y retención de los alumnos de bajo rendimiento que contribuya a evitar la deserción académica</t>
    </r>
  </si>
  <si>
    <t>Programa de prevención seguimiento y retención desarrollado</t>
  </si>
  <si>
    <r>
      <t xml:space="preserve">1.1.3.1.5 Proyecto:
</t>
    </r>
    <r>
      <rPr>
        <sz val="8"/>
        <color indexed="8"/>
        <rFont val="Arial"/>
        <family val="2"/>
      </rPr>
      <t>Fortalecimiento de la planta docente mediante la vinculación de profesores posgraduados</t>
    </r>
  </si>
  <si>
    <t>184</t>
  </si>
  <si>
    <t>147</t>
  </si>
  <si>
    <r>
      <rPr>
        <b/>
        <sz val="8"/>
        <color indexed="8"/>
        <rFont val="Arial"/>
        <family val="2"/>
      </rPr>
      <t>1.1.4 Objetivo Específico: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Fortalecer los programas, en función de los requerimientos del sector productivo</t>
    </r>
  </si>
  <si>
    <t>Estudio de mercado realizado</t>
  </si>
  <si>
    <t>Proyecto formulado</t>
  </si>
  <si>
    <t>Propuesta curricular construida</t>
  </si>
  <si>
    <t>10000</t>
  </si>
  <si>
    <t>12000</t>
  </si>
  <si>
    <t>11100</t>
  </si>
  <si>
    <t>11600</t>
  </si>
  <si>
    <t>Instituciones identificadas</t>
  </si>
  <si>
    <t>Ver procedimiento en Sinapsis</t>
  </si>
  <si>
    <t>Revisión del modelo
Mejorar modelo</t>
  </si>
  <si>
    <t>Análisis del PEI actual
Elaboración de talleres participativos
Formulación y construcción de los componentes del PEI
Trámite aprobatorio
Socialización y divulgación</t>
  </si>
  <si>
    <t>Nómina</t>
  </si>
  <si>
    <t xml:space="preserve">Bienestar Institucional 
</t>
  </si>
  <si>
    <t>Identificación de elementos del currículo fuera del aula
Clasificación y valoración de los elementes identificados
Articulación de las actividades de Fomento Cultural y Bienestar al currículo
Presentación del Plan de Intervención de los espacios</t>
  </si>
  <si>
    <t>Jefe Oficina Asesora de Planeación
Profesional Universitario de Graduados
Vicerrector de Docencia e Investigación</t>
  </si>
  <si>
    <t>Vigilancia competitiva, impacto de graduados, permanencia educativa, satisfacción del cliente, prospectiva del producto educativo</t>
  </si>
  <si>
    <t>Comité Central de Autoevaluación y Oficina Asesora de Planeación</t>
  </si>
  <si>
    <t>Revisión de sistemas, Identificación de puntos de confluencia, Adelgazamiento del sistema, Sistematización del proyecto</t>
  </si>
  <si>
    <t>Profesional Especializado Coordinación Centro de Laboratorios</t>
  </si>
  <si>
    <t>Correspondientes a alta calidad y registro calificado de programas
Laboratorio de Informática ($150 millones)
Materiales de Laboratorios $120 millones)</t>
  </si>
  <si>
    <t>Pantallas
Equipos</t>
  </si>
  <si>
    <t>Autoevaluación de programas
Planes de mejoramiento derivada de la autoevaluación</t>
  </si>
  <si>
    <t>Proyecto de creación
Plan de Trabajo
Ejecución del Plan</t>
  </si>
  <si>
    <t>Vicerrector de Docencia e Investigación
Jefe Oficina Asesora de Comunicaciones</t>
  </si>
  <si>
    <t>Identificación de programas a mercadear
Definición del plan de mercadeo   
Implementación del Plan de Mercadeo</t>
  </si>
  <si>
    <t>Vicerrector de Docencia e Investigación
Decanos de Facultades
Profesional Especializado de Admisiones</t>
  </si>
  <si>
    <t>Revisar modelo de admisión actual
Elaborar propuesta de nuevo modelo
Trámite aprobatorio
Implementación</t>
  </si>
  <si>
    <t>Decanos de Facultad</t>
  </si>
  <si>
    <t xml:space="preserve">Recopilación de planes de formación por Facultades a 2016                 </t>
  </si>
  <si>
    <t>Verificación y seguimiento de los planes de formación</t>
  </si>
  <si>
    <t>Vicerrector de Docencia e Investigación
Director de Bienestar Institucional e Interacción Social</t>
  </si>
  <si>
    <t>Valoración a los estudiantes
Intervención</t>
  </si>
  <si>
    <t>Vicerrector de Docencia e Investigación</t>
  </si>
  <si>
    <t xml:space="preserve">Proceso de selección
vinculación docentes nuevos 
</t>
  </si>
  <si>
    <t>Formular proyecto para la creación de nuevos programas</t>
  </si>
  <si>
    <t>Realizar estudio de mercado,  evaluación técnico-económica y financiera para cada nuevo programa</t>
  </si>
  <si>
    <t>Construir la propuesta de diseño curricular para cada programa</t>
  </si>
  <si>
    <t>Gestionar frente a los estamentos de ley, la consecución de los registros calificados</t>
  </si>
  <si>
    <t>Decano de Facultad de Ciencias Básicas, Sociales y Humanas</t>
  </si>
  <si>
    <t xml:space="preserve">Formulación proyecto, aprobación, operación del proyecto
Política </t>
  </si>
  <si>
    <t>Vicerrectores de Extensión y de Docencia</t>
  </si>
  <si>
    <t>Identificar y socializar los convenios marco existentes en la Institución</t>
  </si>
  <si>
    <t>Gestionar la firma de nuevos convenios y realizar seguimiento y evaluación permanente de los mismos</t>
  </si>
  <si>
    <t>Director de Regionalización y Decanos</t>
  </si>
  <si>
    <t>Desarrollar política de articulación</t>
  </si>
  <si>
    <t xml:space="preserve">90% </t>
  </si>
  <si>
    <t>57%</t>
  </si>
  <si>
    <t>800</t>
  </si>
  <si>
    <t>&gt;90%</t>
  </si>
  <si>
    <t>Planes de estudio rediseñados frente a PEI, PEF, PEP (contextualización de programas)</t>
  </si>
  <si>
    <t>Programa de nivelación para estudiantes nuevos operando</t>
  </si>
  <si>
    <t>Programas fortalecidos</t>
  </si>
  <si>
    <t>Plan de rediseño de la oferta académica 2011-2016 aprobado y funcionando</t>
  </si>
  <si>
    <t>Acción de transferencia</t>
  </si>
  <si>
    <t>D =0</t>
  </si>
  <si>
    <t>C =3</t>
  </si>
  <si>
    <t xml:space="preserve">10% </t>
  </si>
  <si>
    <t>22%</t>
  </si>
  <si>
    <t>N.D.</t>
  </si>
  <si>
    <t>Programas acreditados (programas acreditables 17)</t>
  </si>
  <si>
    <t>Número de aulas modernizadas  con medios educativos</t>
  </si>
  <si>
    <t xml:space="preserve">Acciones conjuntamente emprendidas como resultados de los convenios </t>
  </si>
  <si>
    <t>Reglamentos Actualizados</t>
  </si>
  <si>
    <t>Nivel de percepción de la comunidad académica</t>
  </si>
  <si>
    <t>Nivel de satisfacción con relación a la calidad y oportunidad</t>
  </si>
  <si>
    <t>Percepción del nivel informacional entre bueno y excelente</t>
  </si>
  <si>
    <t>Nivel de logro de los Planes Operativos</t>
  </si>
  <si>
    <t>Nivel de actualización de la normatividad institucional</t>
  </si>
  <si>
    <t>Días</t>
  </si>
  <si>
    <t>Implementación de acciones de modernización organizacional</t>
  </si>
  <si>
    <t xml:space="preserve">
</t>
  </si>
  <si>
    <r>
      <t>2.1.2 Objetivo Específico: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 xml:space="preserve">Incrementar la capacidad de gestión de los productos de la investigación aplicada
</t>
    </r>
  </si>
  <si>
    <r>
      <rPr>
        <b/>
        <sz val="8"/>
        <color indexed="8"/>
        <rFont val="Arial"/>
        <family val="2"/>
      </rPr>
      <t>1.1 Objetivo General: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Aumentar el nivel de excelencia académica de los programas y del Politécnico Colombiano Jaime Isaza Cadavid</t>
    </r>
  </si>
  <si>
    <t>Acreditación en programas</t>
  </si>
  <si>
    <t>PEI reformulado y aprobado</t>
  </si>
  <si>
    <t xml:space="preserve">PEF reformulado y aprobado </t>
  </si>
  <si>
    <t xml:space="preserve">Unidad pedagógica institucional (unidad de trabajo) </t>
  </si>
  <si>
    <t>39</t>
  </si>
  <si>
    <t>19</t>
  </si>
  <si>
    <t>17</t>
  </si>
  <si>
    <r>
      <rPr>
        <sz val="8"/>
        <rFont val="Arial"/>
        <family val="2"/>
      </rPr>
      <t xml:space="preserve">Programa de Mejoramiento </t>
    </r>
    <r>
      <rPr>
        <sz val="8"/>
        <color indexed="8"/>
        <rFont val="Arial"/>
        <family val="2"/>
      </rPr>
      <t>del Modelo de admisión de pregrado y posgrado</t>
    </r>
  </si>
  <si>
    <t>Programas de pregrado nuevos</t>
  </si>
  <si>
    <t>Programas de pregrado reestructurados</t>
  </si>
  <si>
    <t xml:space="preserve">PEP reformulado y aprobado </t>
  </si>
  <si>
    <t xml:space="preserve">PEI reformulado y aprobado </t>
  </si>
  <si>
    <t>Registros atendidos</t>
  </si>
  <si>
    <t>Docentes vinculados activamente a grupos y semilleros de investigación</t>
  </si>
  <si>
    <t>Estudiantes vinculados activamente a grupos y semilleros de investigación</t>
  </si>
  <si>
    <t xml:space="preserve">Estudiantes formados </t>
  </si>
  <si>
    <t>Estudiantes formados en emprendimiento – resto del Departamento -</t>
  </si>
  <si>
    <t xml:space="preserve">Estudiantes formados en emprendimiento - Urabá </t>
  </si>
  <si>
    <t>Currículos actualizados 
(asignatura y/o programa actualizado)</t>
  </si>
  <si>
    <t>Portafolio de productos de la Gestión investigativa</t>
  </si>
  <si>
    <t>Portafolio</t>
  </si>
  <si>
    <t>Talleres implementados</t>
  </si>
  <si>
    <t>Política de gestión tecnológica implementada y difundida</t>
  </si>
  <si>
    <t>Personas beneficiadas</t>
  </si>
  <si>
    <t>Instituciones nuevas articuladas</t>
  </si>
  <si>
    <r>
      <t xml:space="preserve">3.1.4.1.1 Proyecto:
</t>
    </r>
    <r>
      <rPr>
        <sz val="8"/>
        <rFont val="Arial"/>
        <family val="2"/>
      </rPr>
      <t>Programa de cooperación para la internacionalización académica</t>
    </r>
  </si>
  <si>
    <t>Documento de análisis de referentes nacionales e internacionales (estructura planteada en el FD 02)</t>
  </si>
  <si>
    <t>Programas diseñados y gestionados  en modalidad presencial</t>
  </si>
  <si>
    <r>
      <t xml:space="preserve">4.1.2.1.1 Proyecto:
</t>
    </r>
    <r>
      <rPr>
        <sz val="8"/>
        <rFont val="Arial"/>
        <family val="2"/>
      </rPr>
      <t>Fortalecimiento de las actuales Unidades  Regionales de Oriente y Urabá en términos académicos, de infraestructura de soporte y sostenibilidad.</t>
    </r>
  </si>
  <si>
    <t>Oportunidad en el seguimiento de los Planes Operativos</t>
  </si>
  <si>
    <t>Días de atraso frente a la programación</t>
  </si>
  <si>
    <t>8.5%</t>
  </si>
  <si>
    <t>7.0%</t>
  </si>
  <si>
    <t>7.5%</t>
  </si>
  <si>
    <r>
      <t xml:space="preserve">5.1.4.1.3 Proyecto:
</t>
    </r>
    <r>
      <rPr>
        <sz val="8"/>
        <rFont val="Arial"/>
        <family val="2"/>
      </rPr>
      <t>Fortalecimiento estrategico de la seguridad alimentaria de los estudiantes</t>
    </r>
  </si>
  <si>
    <t xml:space="preserve">Nivel de reconocimiento entre alto y muy alto </t>
  </si>
  <si>
    <t>Tiempo de respuesta en servicios</t>
  </si>
  <si>
    <r>
      <rPr>
        <b/>
        <sz val="8"/>
        <rFont val="Arial"/>
        <family val="2"/>
      </rPr>
      <t xml:space="preserve">4.1.2.1.2 Proyecto:
</t>
    </r>
    <r>
      <rPr>
        <sz val="8"/>
        <rFont val="Arial"/>
        <family val="2"/>
      </rPr>
      <t>Gestión de la Financiación y apertura de una Sede en Suroeste</t>
    </r>
  </si>
  <si>
    <t>Consultorios tecnológicos creados</t>
  </si>
  <si>
    <t>Proyectos de cooperación técnica gestionados por año</t>
  </si>
  <si>
    <t>Beneficiarios</t>
  </si>
  <si>
    <t>85</t>
  </si>
  <si>
    <t>Servicios prestados</t>
  </si>
  <si>
    <t>360</t>
  </si>
  <si>
    <t>720</t>
  </si>
  <si>
    <t>Número de publicaciones realizadas (libros, documentos, guías, talleres, manuales, etc.)</t>
  </si>
  <si>
    <t>Títulos publicados</t>
  </si>
  <si>
    <t xml:space="preserve">Asociaciones  de graduados creadas o fortalecidas
</t>
  </si>
  <si>
    <t xml:space="preserve">Convenios </t>
  </si>
  <si>
    <t>Beneficiarios de los convenios suscritos</t>
  </si>
  <si>
    <t>Programas de educación continua y formación por extensión servidos/año</t>
  </si>
  <si>
    <t>Demandas atendidas a los sectores públicos y privados/año</t>
  </si>
  <si>
    <t>Participaciones activas en mesas sectoriales o intergremiales /año</t>
  </si>
  <si>
    <t>75</t>
  </si>
  <si>
    <t>Docentes, estudiantes y administrativos movilizados nacional e internacional</t>
  </si>
  <si>
    <t>240</t>
  </si>
  <si>
    <t>Oportunidades gestionadas</t>
  </si>
  <si>
    <t>Identificación de nuevas oportunidades de cooperación y alianzas para el finaciamiento de proyectos (mapeo de oportunidades)</t>
  </si>
  <si>
    <t>Porcentaje de cursos abiertos y ofertados</t>
  </si>
  <si>
    <r>
      <t xml:space="preserve">3.1.1.1.5 Proyecto:
</t>
    </r>
    <r>
      <rPr>
        <sz val="8"/>
        <rFont val="Arial"/>
        <family val="2"/>
      </rPr>
      <t>Fortalecimiento de la innovación y transferencia tecnologica</t>
    </r>
  </si>
  <si>
    <t xml:space="preserve">Programa de gestión tecnologica </t>
  </si>
  <si>
    <t>Actividades de emprendimiento apoyadosen la regiones</t>
  </si>
  <si>
    <t>Actividades de emprendimiento apoyados</t>
  </si>
  <si>
    <t>Beneficiarios del programa por semestre.</t>
  </si>
  <si>
    <t>Directiva Académica que guía su gestión en función del PEI</t>
  </si>
  <si>
    <t>Crecimiento y/o relevo en la Planta Docente 2011-2016.</t>
  </si>
  <si>
    <t>22</t>
  </si>
  <si>
    <t>28</t>
  </si>
  <si>
    <t>Planes de estudio y micro currículos actualizados frente al nuevo PEI (contextualización de programas)</t>
  </si>
  <si>
    <t>Docentes formados o en proceso de formación</t>
  </si>
  <si>
    <t>Plan de formación ejecutados</t>
  </si>
  <si>
    <t>Docentes vinculados</t>
  </si>
  <si>
    <t xml:space="preserve">Solicitud de registros calificados </t>
  </si>
  <si>
    <t>Propuesta de la politica de segunda lengua.</t>
  </si>
  <si>
    <t>Convenios  socializados</t>
  </si>
  <si>
    <t>Nuevos convenios en ejecución</t>
  </si>
  <si>
    <r>
      <t xml:space="preserve">1.1.1.1 Programa:
Mejoramiento de la planificación y gestión educativa
</t>
    </r>
    <r>
      <rPr>
        <sz val="8"/>
        <color indexed="8"/>
        <rFont val="Arial"/>
        <family val="2"/>
      </rPr>
      <t xml:space="preserve">
</t>
    </r>
  </si>
  <si>
    <t xml:space="preserve">1.1.4.1 Programa: 
Adecuación de la oferta académica Institucional pregrado
</t>
  </si>
  <si>
    <r>
      <t xml:space="preserve">1.1.1.1.8 Proyecto:
</t>
    </r>
    <r>
      <rPr>
        <sz val="8"/>
        <color indexed="8"/>
        <rFont val="Arial"/>
        <family val="2"/>
      </rPr>
      <t>Estructurar  el reglamento de prácticas académicas empresariales</t>
    </r>
  </si>
  <si>
    <r>
      <t xml:space="preserve">3.1.1.1 Programa:
</t>
    </r>
    <r>
      <rPr>
        <b/>
        <sz val="8"/>
        <color indexed="8"/>
        <rFont val="Arial"/>
        <family val="2"/>
      </rPr>
      <t xml:space="preserve">Mejoramiento de la relación de la extensión con la docencia y la investigación aplicada.
</t>
    </r>
  </si>
  <si>
    <t xml:space="preserve">3.1.3.1 Programa: 
Mejoramiento de la relación con los sectores económicos
</t>
  </si>
  <si>
    <t xml:space="preserve">3.1.4.1 Programa:
Mejoramiento de la cooperación nacional e internacional
</t>
  </si>
  <si>
    <t>Incremento de recursos propios adicionales</t>
  </si>
  <si>
    <t>Ejecución de ingresos presupuestales</t>
  </si>
  <si>
    <r>
      <t xml:space="preserve">5.1.6.1.4 Proyecto:
</t>
    </r>
    <r>
      <rPr>
        <sz val="8"/>
        <rFont val="Arial"/>
        <family val="2"/>
      </rPr>
      <t xml:space="preserve">Estimulación e Incremento de la capacidad de gestión para generación de recursos  a través de las unidades academicas </t>
    </r>
  </si>
  <si>
    <t>Vicerrector de Administrativo</t>
  </si>
  <si>
    <t xml:space="preserve">
Vicerrectoria de Extensión</t>
  </si>
  <si>
    <r>
      <t xml:space="preserve">3.1.1.1.7 Proyecto:
</t>
    </r>
    <r>
      <rPr>
        <sz val="8"/>
        <color indexed="8"/>
        <rFont val="Arial"/>
        <family val="2"/>
      </rPr>
      <t>Implementar  un sistema de estímulos por participación en proyectos de extensión.</t>
    </r>
  </si>
  <si>
    <r>
      <t xml:space="preserve">3.1.1.1.8 Proyecto: 
</t>
    </r>
    <r>
      <rPr>
        <sz val="8"/>
        <color indexed="8"/>
        <rFont val="Arial"/>
        <family val="2"/>
      </rPr>
      <t>Fortalecimiento y articulación de las Granjas con la academia y la investigación</t>
    </r>
  </si>
  <si>
    <r>
      <t xml:space="preserve">3.1.1.1.9 Proyecto: 
</t>
    </r>
    <r>
      <rPr>
        <sz val="8"/>
        <color indexed="8"/>
        <rFont val="Arial"/>
        <family val="2"/>
      </rPr>
      <t xml:space="preserve">
Implementación del programa editorial</t>
    </r>
  </si>
  <si>
    <r>
      <t xml:space="preserve">3.1.2.1.1 Proyecto:
</t>
    </r>
    <r>
      <rPr>
        <sz val="8"/>
        <color indexed="8"/>
        <rFont val="Arial"/>
        <family val="2"/>
      </rPr>
      <t>Desarrollar programas de fidelización y mercadeo dirigido a las redes de  graduados</t>
    </r>
  </si>
  <si>
    <r>
      <t xml:space="preserve">3.1.2.1.2 Proyecto:
</t>
    </r>
    <r>
      <rPr>
        <sz val="8"/>
        <color indexed="8"/>
        <rFont val="Arial"/>
        <family val="2"/>
      </rPr>
      <t>Creación y fortalecimiento de asociaciones de egresados</t>
    </r>
  </si>
  <si>
    <t>Programas: 4
Proyectos: 17</t>
  </si>
  <si>
    <r>
      <t xml:space="preserve">3.1.1.1.2. Proyecto:
</t>
    </r>
    <r>
      <rPr>
        <sz val="8"/>
        <color indexed="8"/>
        <rFont val="Arial"/>
        <family val="2"/>
      </rPr>
      <t>Actualizar</t>
    </r>
    <r>
      <rPr>
        <sz val="8"/>
        <color indexed="8"/>
        <rFont val="Arial"/>
        <family val="2"/>
      </rPr>
      <t xml:space="preserve"> el Estatuto de Extensión y articularlo con el plan de desarrollo cultural</t>
    </r>
  </si>
  <si>
    <r>
      <t xml:space="preserve">3.1.1.1.3 Proyecto:
</t>
    </r>
    <r>
      <rPr>
        <strike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
Servicio social académico</t>
    </r>
    <r>
      <rPr>
        <strike/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(reforzamiento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del sistema de prácticas) en las regiones</t>
    </r>
  </si>
  <si>
    <t>Creación de Nuevos laboratorios</t>
  </si>
  <si>
    <t>Nodos de consultorios tecnológicos</t>
  </si>
  <si>
    <t>1500</t>
  </si>
  <si>
    <t xml:space="preserve">Número de proyectos con financiación externa </t>
  </si>
  <si>
    <t>Documento con caracterización de cada uno de los laboratorios</t>
  </si>
  <si>
    <t>Sistemas de información operando</t>
  </si>
  <si>
    <t xml:space="preserve">Busqueda de nuevas fuentes de financiación.
Implementación de estrategias.
</t>
  </si>
  <si>
    <t>Proyecto</t>
  </si>
  <si>
    <t>Reglamento financiero</t>
  </si>
  <si>
    <t xml:space="preserve">
Sistema integrado de gestión</t>
  </si>
  <si>
    <r>
      <t xml:space="preserve">5.1.7.1.2 Proyecto:
</t>
    </r>
    <r>
      <rPr>
        <sz val="8"/>
        <rFont val="Arial"/>
        <family val="2"/>
      </rPr>
      <t xml:space="preserve">
Fortalecimiento de la infraestructura fisica para el para apoyar el desarrollo institucional</t>
    </r>
  </si>
  <si>
    <t>Planta Telefónica</t>
  </si>
  <si>
    <t>Bienestar universitario en cada sede regional</t>
  </si>
  <si>
    <t>13843</t>
  </si>
  <si>
    <t>1800</t>
  </si>
  <si>
    <t>1545</t>
  </si>
  <si>
    <t>1750</t>
  </si>
  <si>
    <t>94%</t>
  </si>
  <si>
    <t>Calificación</t>
  </si>
  <si>
    <t>Informe (actas y soportes)</t>
  </si>
  <si>
    <t>Actividades de sensibilización</t>
  </si>
  <si>
    <t xml:space="preserve">
Población impactada</t>
  </si>
  <si>
    <t>Número de programas  ofrecidos</t>
  </si>
  <si>
    <t>Porcentaje de ejecución</t>
  </si>
  <si>
    <t xml:space="preserve">Docentes  y estudiantes formados
</t>
  </si>
  <si>
    <t>Nuevo modelo de admisión formulado, presentado y en ejecución</t>
  </si>
  <si>
    <t xml:space="preserve">2.1.1.1 Programa:
Mejoramiento de la cultura investigativa </t>
  </si>
  <si>
    <t>2.1.2.1 Programa:
Implementar acciones hacia una investigación aplicada con innovación</t>
  </si>
  <si>
    <t xml:space="preserve">Fortalecimiento de  de semilleros </t>
  </si>
  <si>
    <t>Semilleros de investigación fortalecidos</t>
  </si>
  <si>
    <t>Número de estudiantes</t>
  </si>
  <si>
    <t>Estudiantes</t>
  </si>
  <si>
    <t xml:space="preserve">1.000 </t>
  </si>
  <si>
    <t xml:space="preserve">1.300 </t>
  </si>
  <si>
    <t xml:space="preserve">1.100 </t>
  </si>
  <si>
    <t>1.200</t>
  </si>
  <si>
    <t>1.300</t>
  </si>
  <si>
    <t>Proyectos de investigación</t>
  </si>
  <si>
    <r>
      <t xml:space="preserve">4.1.1.1 Programa:
</t>
    </r>
    <r>
      <rPr>
        <b/>
        <sz val="8"/>
        <color indexed="8"/>
        <rFont val="Arial"/>
        <family val="2"/>
      </rPr>
      <t>Mejoramiento del planeamiento educativo de las sedes regionales y de los programas académicos de las regiones</t>
    </r>
  </si>
  <si>
    <r>
      <t xml:space="preserve">4.1.2.1 Programa:
</t>
    </r>
    <r>
      <rPr>
        <b/>
        <sz val="8"/>
        <color indexed="8"/>
        <rFont val="Arial"/>
        <family val="2"/>
      </rPr>
      <t>Mejoramiento y consolidación de las sedes regionales</t>
    </r>
  </si>
  <si>
    <t>4.1.3.1 Programa: 
Mejoramiento del uso de las TIC para el desarrollo académico con miras a fortalecer la oferta académica en las regiones donde tiene presencia el PCJIC</t>
  </si>
  <si>
    <r>
      <rPr>
        <b/>
        <sz val="8"/>
        <color indexed="8"/>
        <rFont val="Arial"/>
        <family val="2"/>
      </rPr>
      <t>4.1.3.1.2 Proyecto:</t>
    </r>
    <r>
      <rPr>
        <sz val="8"/>
        <color indexed="8"/>
        <rFont val="Arial"/>
        <family val="2"/>
      </rPr>
      <t xml:space="preserve"> 
Oferta de Programas en ambientes virtuales.</t>
    </r>
  </si>
  <si>
    <t>4.1.4.1 Programa:
Mejoramiento de las relaciones del Politécnico Colombiano Jaime Isaza Cadavid con actores regionales</t>
  </si>
  <si>
    <t>Programas de educación para el trabajo y el desarrollo humano servidos/año</t>
  </si>
  <si>
    <t xml:space="preserve">Salas de sistemas Mejoradas </t>
  </si>
  <si>
    <t>Laboratorios</t>
  </si>
  <si>
    <t>Programas de bienestar</t>
  </si>
  <si>
    <t>2600</t>
  </si>
  <si>
    <t>74</t>
  </si>
  <si>
    <t>Número de Proyectos (plan) formulados, gestionados y actualizados 1/año</t>
  </si>
  <si>
    <t>Asesoría a personal docente y administrativo en Formulación y  Gestión de Proyectos</t>
  </si>
  <si>
    <t>1 reglamento implementado</t>
  </si>
  <si>
    <t>14000</t>
  </si>
  <si>
    <r>
      <t xml:space="preserve">5.1.7.1.3 Proyecto:
</t>
    </r>
    <r>
      <rPr>
        <sz val="8"/>
        <rFont val="Arial"/>
        <family val="2"/>
      </rPr>
      <t>Mejoramiento de los servicios de la gestión documental en el Politécnico Colombiano Jaime Isaza Cadavid</t>
    </r>
  </si>
  <si>
    <t>241</t>
  </si>
  <si>
    <t>Valor de los negocios (en millones de pesos)</t>
  </si>
  <si>
    <t>14700</t>
  </si>
  <si>
    <t>20000</t>
  </si>
  <si>
    <t>4900</t>
  </si>
  <si>
    <t>9800</t>
  </si>
  <si>
    <r>
      <t xml:space="preserve">3.1.1.1.6 Proyecto:
</t>
    </r>
    <r>
      <rPr>
        <sz val="8"/>
        <color indexed="8"/>
        <rFont val="Arial"/>
        <family val="2"/>
      </rPr>
      <t>Estimular la participación de docentes, estudiantes y  graduados en el desarrollo y promoción de proyectos de extensión e investigación aplicada</t>
    </r>
  </si>
  <si>
    <t>Proyectos de extensión con participación de docentes, estudiantes y  graduados /año</t>
  </si>
  <si>
    <t>Número de proyectos de investigación</t>
  </si>
  <si>
    <t xml:space="preserve">Vicerrector de Docencia e Investigación </t>
  </si>
  <si>
    <t>Vicerrector de Docencia e Investigación
Jefe Oficina Asesora de Planeación</t>
  </si>
  <si>
    <t>Vicerrector de Docencia e Investigación
Decanos</t>
  </si>
  <si>
    <t>Vicerrector de Docencia e Investigación,          Dirección de Cooperación Nacional</t>
  </si>
  <si>
    <t>Director de Investigación y Posgrados, Profesionales Especializados Coordinadores de Investigación y Decanos</t>
  </si>
  <si>
    <t>Director de Investigación y Posgrados, coordinadores de investigación y Directores de grupos de investigación</t>
  </si>
  <si>
    <t>Director de Investigación y Posgrados, Coordinadores de Investigación</t>
  </si>
  <si>
    <t xml:space="preserve">Director de Investigación y Posgrados, Coordinadores de Investigación, </t>
  </si>
  <si>
    <t>Director de Investigación y Posgrados, Coordinadores de Investigación, Oficina de regionalización</t>
  </si>
  <si>
    <t>Director de Investigación y Posgrados, Coordinadores de Investigación, Decanos</t>
  </si>
  <si>
    <t>Director de Investigación y Posgrados, Coordinadores de Investigación, Coordinadores  de líneas matrices, Decanos</t>
  </si>
  <si>
    <t>Director de Investigación y Posgrados, Coordinadores de Investigación, Lideres de líneas matrices</t>
  </si>
  <si>
    <t xml:space="preserve">Director de Investigación y Posgrados
</t>
  </si>
  <si>
    <t>Director de Investigación y Posgrados, y Decanos</t>
  </si>
  <si>
    <t>Director de Investigación y Posgrados y Decanos</t>
  </si>
  <si>
    <t xml:space="preserve">Director de Investigación y Posgrados y  Decanos </t>
  </si>
  <si>
    <t>Profesional Especializado Biblioteca</t>
  </si>
  <si>
    <t>- Adquisición de material bibliográfico.
- Renovación y adquisición de bases de datos.
- Infraestructura de seguridad.</t>
  </si>
  <si>
    <t>Servicio bibliotecario  mejorado</t>
  </si>
  <si>
    <r>
      <t xml:space="preserve">1.1.2.1.3 Proyecto:
</t>
    </r>
    <r>
      <rPr>
        <sz val="8"/>
        <color indexed="8"/>
        <rFont val="Arial"/>
        <family val="2"/>
      </rPr>
      <t>Mejoramiento de los servicios bibliotecarios del Politécnico Colombiano JIC</t>
    </r>
  </si>
  <si>
    <r>
      <t xml:space="preserve">1.1.2.1.4 Proyecto:
</t>
    </r>
    <r>
      <rPr>
        <sz val="8"/>
        <color indexed="8"/>
        <rFont val="Arial"/>
        <family val="2"/>
      </rPr>
      <t>Fortalecimiento de los recursos didácticos para el aula</t>
    </r>
  </si>
  <si>
    <r>
      <t xml:space="preserve">1.1.2.1.5 Proyecto:
</t>
    </r>
    <r>
      <rPr>
        <sz val="8"/>
        <color indexed="8"/>
        <rFont val="Arial"/>
        <family val="2"/>
      </rPr>
      <t>Incremento en el número de programas de alta calidad, mantener y sostener los registros calificados de los programas que en la actualidad se ofertan</t>
    </r>
  </si>
  <si>
    <r>
      <t xml:space="preserve">1.1.2.1.6 Proyecto:
</t>
    </r>
    <r>
      <rPr>
        <sz val="8"/>
        <rFont val="Arial"/>
        <family val="2"/>
      </rPr>
      <t xml:space="preserve">Formulación de una unidad pedagógica </t>
    </r>
  </si>
  <si>
    <r>
      <t xml:space="preserve">1.1.2.1.7 Proyecto:
</t>
    </r>
    <r>
      <rPr>
        <sz val="8"/>
        <color theme="1"/>
        <rFont val="Arial"/>
        <family val="2"/>
      </rPr>
      <t>Autoevaluacion institucional</t>
    </r>
  </si>
  <si>
    <r>
      <t xml:space="preserve">1.1.1.1.8 Proyecto:
</t>
    </r>
    <r>
      <rPr>
        <sz val="8"/>
        <rFont val="Arial"/>
        <family val="2"/>
      </rPr>
      <t>Mantenimiento y desarrollo de articulación de programas con  Instituciones de Educación media en las regiones</t>
    </r>
  </si>
  <si>
    <t>Renovación de registros calificados</t>
  </si>
  <si>
    <t>Solicitud de acreditación de programas</t>
  </si>
  <si>
    <r>
      <t xml:space="preserve">1.1.4.1.1 Proyecto:
</t>
    </r>
    <r>
      <rPr>
        <sz val="8"/>
        <rFont val="Arial"/>
        <family val="2"/>
      </rPr>
      <t xml:space="preserve">Recomposición y renovación de la oferta académica </t>
    </r>
  </si>
  <si>
    <t>Realizar un estudio diagnóstico interno de la pertinencia y calidad de cada uno de los programas</t>
  </si>
  <si>
    <t>Diagnóstico realizado</t>
  </si>
  <si>
    <t>Realizar un estudio de mercado que determine el comportamiento de oferta y demanda de los programas</t>
  </si>
  <si>
    <t xml:space="preserve">Implementar nuevos modelos y tendencias  del mercado en el rediseño y ajuste de la oferta académica, acordes con la normatividad vigente  </t>
  </si>
  <si>
    <t>Oferta académica implementada</t>
  </si>
  <si>
    <r>
      <t xml:space="preserve">1.1.4.1.2 Proyecto:
</t>
    </r>
    <r>
      <rPr>
        <sz val="8"/>
        <rFont val="Arial"/>
        <family val="2"/>
      </rPr>
      <t>Creación de nuevos programas académicos en pregado</t>
    </r>
  </si>
  <si>
    <r>
      <t xml:space="preserve">1.1.4.1.3 Proyecto:
</t>
    </r>
    <r>
      <rPr>
        <sz val="8"/>
        <rFont val="Arial"/>
        <family val="2"/>
      </rPr>
      <t>Programa de Fortalecimiento de la segunda lengua (Inglés).</t>
    </r>
  </si>
  <si>
    <r>
      <t xml:space="preserve">1.1.4.1.4 Proyecto:
</t>
    </r>
    <r>
      <rPr>
        <sz val="8"/>
        <rFont val="Arial"/>
        <family val="2"/>
      </rPr>
      <t>Establecimiento y mantenimiento de convenios y alianzas con universidades, colleges e instituciones nacionales e internacionales</t>
    </r>
  </si>
  <si>
    <r>
      <t xml:space="preserve">1.1.4.1.5 Proyecto:
</t>
    </r>
    <r>
      <rPr>
        <sz val="8"/>
        <rFont val="Arial"/>
        <family val="2"/>
      </rPr>
      <t>Desarrollo de  alianzas interuniversitarias, para la articulación de los programas con mayor demanda en el mercado.</t>
    </r>
  </si>
  <si>
    <t>Programas: 4
Proyectos: 26</t>
  </si>
  <si>
    <r>
      <t xml:space="preserve">3.1.1.1.1 Proyecto:
</t>
    </r>
    <r>
      <rPr>
        <sz val="8"/>
        <color indexed="8"/>
        <rFont val="Arial"/>
        <family val="2"/>
      </rPr>
      <t xml:space="preserve">Fortalecimiento de las relaciones de la institución con las comunidades </t>
    </r>
  </si>
  <si>
    <t>Participación en redes, comunidades, gremios</t>
  </si>
  <si>
    <t>Encuentros con egresados por región y sede central.</t>
  </si>
  <si>
    <r>
      <t xml:space="preserve">3.1.3.1.2 Proyecto:
</t>
    </r>
    <r>
      <rPr>
        <sz val="8"/>
        <color indexed="8"/>
        <rFont val="Arial"/>
        <family val="2"/>
      </rPr>
      <t>Creación de un proceso de mercadeo de productos de extensión</t>
    </r>
  </si>
  <si>
    <t>Director de Control Interno</t>
  </si>
  <si>
    <r>
      <t>Matriz de calificación:
*</t>
    </r>
    <r>
      <rPr>
        <b/>
        <sz val="8"/>
        <rFont val="Arial"/>
        <family val="2"/>
      </rPr>
      <t>Calidad
*MECI</t>
    </r>
  </si>
  <si>
    <t>94,8%
94,48%</t>
  </si>
  <si>
    <t>&gt;=97%</t>
  </si>
  <si>
    <t>&gt;=95%</t>
  </si>
  <si>
    <t>&gt;=96%</t>
  </si>
  <si>
    <t>Seguimiento, evaluación y verificación de los diferentes subsistemas de control, preparación y diligenciamiento por parte de los líderes de los procesos de la encuesta diseñada por el DAFP, desarrollo de la evaluación Independiente, presentación de informes.</t>
  </si>
  <si>
    <r>
      <t xml:space="preserve">5.1.1.1.4 Proyecto: </t>
    </r>
    <r>
      <rPr>
        <sz val="8"/>
        <rFont val="Arial"/>
        <family val="2"/>
      </rPr>
      <t>Fortalecimiento del Sistema de Control Interno Institucional</t>
    </r>
  </si>
  <si>
    <t>Programas: 7
Proyectos: 25</t>
  </si>
  <si>
    <t>Sostener los registros calificados</t>
  </si>
  <si>
    <t>Créditos aprobados por año.</t>
  </si>
  <si>
    <t>POLITÉCNICO COLOMBIANO JAIME ISAZA CADAVID</t>
  </si>
  <si>
    <t>PLAN DE ACCIÓN 2010-2013</t>
  </si>
  <si>
    <t xml:space="preserve">% PONDERACIÓN </t>
  </si>
  <si>
    <t>No. PROYECTOS POR EJE ESTRATÉGICO</t>
  </si>
  <si>
    <t>No. PROGRAMAS</t>
  </si>
  <si>
    <t>1. FORMACIÓN TECNOLÓGICA DE EXCELENCIA</t>
  </si>
  <si>
    <t>2. DESARROLLO CIENTÍFICO Y TECNOLÓGICO</t>
  </si>
  <si>
    <t>3. INTERACCIÓN POLITÉCNICO COLOMBIANO - SOCIEDAD</t>
  </si>
  <si>
    <t>4. FORTALECIMIENTO DEL CAPITAL SOCIAL DEL TERRITORIO</t>
  </si>
  <si>
    <t>5. MODERNIZACIÓN DE LA GESTIÓN UNIVERSITARIA</t>
  </si>
  <si>
    <t>Acumulado</t>
  </si>
  <si>
    <t>Actual</t>
  </si>
  <si>
    <t>Líder de Eje Estratégico Responsable: Vicerrectoría de Extensión</t>
  </si>
</sst>
</file>

<file path=xl/styles.xml><?xml version="1.0" encoding="utf-8"?>
<styleSheet xmlns="http://schemas.openxmlformats.org/spreadsheetml/2006/main">
  <numFmts count="9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&quot;$&quot;\ #,##0"/>
    <numFmt numFmtId="166" formatCode="_(* #,##0_);_(* \(#,##0\);_(* &quot;-&quot;??_);_(@_)"/>
    <numFmt numFmtId="167" formatCode="_(&quot;$&quot;\ * #,##0_);_(&quot;$&quot;\ * \(#,##0\);_(&quot;$&quot;\ * &quot;-&quot;??_);_(@_)"/>
    <numFmt numFmtId="168" formatCode="#,##0.0"/>
    <numFmt numFmtId="169" formatCode="0.0"/>
    <numFmt numFmtId="170" formatCode="0;0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7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trike/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rgb="FFFFFF00"/>
      <name val="Calibri"/>
      <family val="2"/>
      <scheme val="minor"/>
    </font>
    <font>
      <b/>
      <sz val="12"/>
      <color indexed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8"/>
      <color indexed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rgb="FFFFC715"/>
        <bgColor indexed="64"/>
      </patternFill>
    </fill>
    <fill>
      <patternFill patternType="solid">
        <fgColor rgb="FFD3FBD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164" fontId="0" fillId="0" borderId="0"/>
    <xf numFmtId="164" fontId="2" fillId="2" borderId="0" applyNumberFormat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1" fillId="0" borderId="0"/>
    <xf numFmtId="9" fontId="20" fillId="0" borderId="0" applyFont="0" applyFill="0" applyBorder="0" applyAlignment="0" applyProtection="0"/>
    <xf numFmtId="0" fontId="20" fillId="0" borderId="0"/>
    <xf numFmtId="164" fontId="20" fillId="0" borderId="0"/>
  </cellStyleXfs>
  <cellXfs count="954">
    <xf numFmtId="164" fontId="0" fillId="0" borderId="0" xfId="0"/>
    <xf numFmtId="164" fontId="22" fillId="0" borderId="0" xfId="0" applyFont="1"/>
    <xf numFmtId="164" fontId="23" fillId="0" borderId="0" xfId="0" applyFont="1" applyBorder="1"/>
    <xf numFmtId="164" fontId="23" fillId="0" borderId="1" xfId="0" applyFont="1" applyBorder="1"/>
    <xf numFmtId="164" fontId="22" fillId="0" borderId="0" xfId="0" applyFont="1" applyBorder="1"/>
    <xf numFmtId="164" fontId="22" fillId="0" borderId="2" xfId="0" applyFont="1" applyBorder="1"/>
    <xf numFmtId="164" fontId="23" fillId="0" borderId="3" xfId="0" applyFont="1" applyBorder="1" applyAlignment="1"/>
    <xf numFmtId="164" fontId="23" fillId="0" borderId="4" xfId="0" applyFont="1" applyBorder="1" applyAlignment="1"/>
    <xf numFmtId="164" fontId="23" fillId="0" borderId="0" xfId="0" applyFont="1" applyBorder="1" applyAlignment="1"/>
    <xf numFmtId="164" fontId="23" fillId="0" borderId="5" xfId="0" applyFont="1" applyBorder="1" applyAlignment="1"/>
    <xf numFmtId="164" fontId="3" fillId="0" borderId="3" xfId="4" applyFont="1" applyFill="1" applyBorder="1" applyAlignment="1" applyProtection="1">
      <alignment vertical="center" wrapText="1"/>
      <protection locked="0"/>
    </xf>
    <xf numFmtId="164" fontId="3" fillId="0" borderId="6" xfId="4" applyFont="1" applyFill="1" applyBorder="1" applyAlignment="1" applyProtection="1">
      <alignment vertical="center" wrapText="1"/>
      <protection locked="0"/>
    </xf>
    <xf numFmtId="164" fontId="3" fillId="0" borderId="0" xfId="4" applyFont="1" applyFill="1" applyBorder="1" applyAlignment="1" applyProtection="1">
      <alignment vertical="center" wrapText="1"/>
      <protection locked="0"/>
    </xf>
    <xf numFmtId="164" fontId="3" fillId="0" borderId="1" xfId="4" applyFont="1" applyFill="1" applyBorder="1" applyAlignment="1" applyProtection="1">
      <alignment vertical="center" wrapText="1"/>
      <protection locked="0"/>
    </xf>
    <xf numFmtId="164" fontId="3" fillId="0" borderId="7" xfId="4" applyFont="1" applyFill="1" applyBorder="1" applyAlignment="1" applyProtection="1">
      <alignment vertical="center" wrapText="1"/>
      <protection locked="0"/>
    </xf>
    <xf numFmtId="164" fontId="3" fillId="0" borderId="8" xfId="4" applyFont="1" applyFill="1" applyBorder="1" applyAlignment="1" applyProtection="1">
      <alignment vertical="center" wrapText="1"/>
      <protection locked="0"/>
    </xf>
    <xf numFmtId="49" fontId="22" fillId="0" borderId="9" xfId="0" applyNumberFormat="1" applyFont="1" applyBorder="1" applyAlignment="1">
      <alignment horizontal="center" vertical="center" wrapText="1"/>
    </xf>
    <xf numFmtId="164" fontId="22" fillId="0" borderId="9" xfId="0" applyNumberFormat="1" applyFont="1" applyBorder="1" applyAlignment="1">
      <alignment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0" xfId="0" applyFont="1"/>
    <xf numFmtId="164" fontId="8" fillId="0" borderId="5" xfId="0" applyFont="1" applyBorder="1" applyAlignment="1"/>
    <xf numFmtId="164" fontId="8" fillId="0" borderId="3" xfId="0" applyFont="1" applyBorder="1" applyAlignment="1"/>
    <xf numFmtId="164" fontId="8" fillId="0" borderId="0" xfId="0" applyFont="1" applyBorder="1"/>
    <xf numFmtId="164" fontId="8" fillId="0" borderId="4" xfId="0" applyFont="1" applyBorder="1" applyAlignment="1"/>
    <xf numFmtId="164" fontId="8" fillId="0" borderId="0" xfId="0" applyFont="1" applyBorder="1" applyAlignment="1"/>
    <xf numFmtId="164" fontId="6" fillId="0" borderId="0" xfId="0" applyFont="1" applyBorder="1"/>
    <xf numFmtId="164" fontId="3" fillId="3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64" fontId="6" fillId="4" borderId="9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0" xfId="0" applyFont="1" applyFill="1" applyAlignment="1">
      <alignment horizontal="center"/>
    </xf>
    <xf numFmtId="164" fontId="6" fillId="0" borderId="9" xfId="0" applyNumberFormat="1" applyFont="1" applyBorder="1" applyAlignment="1">
      <alignment vertical="center" wrapText="1"/>
    </xf>
    <xf numFmtId="164" fontId="6" fillId="0" borderId="9" xfId="0" applyNumberFormat="1" applyFont="1" applyFill="1" applyBorder="1" applyAlignment="1">
      <alignment vertical="center" wrapText="1"/>
    </xf>
    <xf numFmtId="164" fontId="6" fillId="0" borderId="0" xfId="0" applyFont="1" applyFill="1"/>
    <xf numFmtId="1" fontId="6" fillId="0" borderId="9" xfId="0" applyNumberFormat="1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 wrapText="1"/>
    </xf>
    <xf numFmtId="164" fontId="6" fillId="0" borderId="3" xfId="0" applyFont="1" applyBorder="1" applyAlignment="1"/>
    <xf numFmtId="164" fontId="6" fillId="0" borderId="1" xfId="0" applyFont="1" applyBorder="1"/>
    <xf numFmtId="164" fontId="23" fillId="0" borderId="4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right" vertical="center" wrapText="1"/>
    </xf>
    <xf numFmtId="49" fontId="22" fillId="7" borderId="9" xfId="0" applyNumberFormat="1" applyFont="1" applyFill="1" applyBorder="1" applyAlignment="1">
      <alignment horizontal="center" vertical="center" wrapText="1"/>
    </xf>
    <xf numFmtId="165" fontId="22" fillId="0" borderId="9" xfId="0" applyNumberFormat="1" applyFont="1" applyBorder="1" applyAlignment="1">
      <alignment vertical="center"/>
    </xf>
    <xf numFmtId="165" fontId="22" fillId="0" borderId="9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65" fontId="22" fillId="0" borderId="0" xfId="0" applyNumberFormat="1" applyFont="1"/>
    <xf numFmtId="164" fontId="3" fillId="0" borderId="9" xfId="0" applyNumberFormat="1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24" fillId="0" borderId="9" xfId="0" applyNumberFormat="1" applyFont="1" applyBorder="1" applyAlignment="1">
      <alignment vertical="center" wrapText="1"/>
    </xf>
    <xf numFmtId="165" fontId="0" fillId="0" borderId="9" xfId="0" applyNumberFormat="1" applyBorder="1" applyAlignment="1">
      <alignment vertical="center"/>
    </xf>
    <xf numFmtId="164" fontId="3" fillId="0" borderId="9" xfId="0" applyNumberFormat="1" applyFont="1" applyFill="1" applyBorder="1" applyAlignment="1">
      <alignment horizontal="right" vertical="center" wrapText="1"/>
    </xf>
    <xf numFmtId="165" fontId="24" fillId="0" borderId="9" xfId="0" applyNumberFormat="1" applyFont="1" applyBorder="1" applyAlignment="1">
      <alignment vertical="center" wrapText="1"/>
    </xf>
    <xf numFmtId="164" fontId="0" fillId="0" borderId="0" xfId="0" applyAlignment="1">
      <alignment vertical="center"/>
    </xf>
    <xf numFmtId="164" fontId="4" fillId="0" borderId="3" xfId="4" applyFont="1" applyFill="1" applyBorder="1" applyAlignment="1" applyProtection="1">
      <alignment vertical="center" wrapText="1"/>
      <protection locked="0"/>
    </xf>
    <xf numFmtId="164" fontId="4" fillId="0" borderId="6" xfId="4" applyFont="1" applyFill="1" applyBorder="1" applyAlignment="1" applyProtection="1">
      <alignment vertical="center" wrapText="1"/>
      <protection locked="0"/>
    </xf>
    <xf numFmtId="164" fontId="7" fillId="0" borderId="0" xfId="0" applyFont="1"/>
    <xf numFmtId="164" fontId="4" fillId="0" borderId="0" xfId="4" applyFont="1" applyFill="1" applyBorder="1" applyAlignment="1" applyProtection="1">
      <alignment vertical="center" wrapText="1"/>
      <protection locked="0"/>
    </xf>
    <xf numFmtId="164" fontId="4" fillId="0" borderId="1" xfId="4" applyFont="1" applyFill="1" applyBorder="1" applyAlignment="1" applyProtection="1">
      <alignment vertical="center" wrapText="1"/>
      <protection locked="0"/>
    </xf>
    <xf numFmtId="164" fontId="4" fillId="0" borderId="7" xfId="4" applyFont="1" applyFill="1" applyBorder="1" applyAlignment="1" applyProtection="1">
      <alignment vertical="center" wrapText="1"/>
      <protection locked="0"/>
    </xf>
    <xf numFmtId="164" fontId="4" fillId="0" borderId="8" xfId="4" applyFont="1" applyFill="1" applyBorder="1" applyAlignment="1" applyProtection="1">
      <alignment vertical="center" wrapText="1"/>
      <protection locked="0"/>
    </xf>
    <xf numFmtId="164" fontId="10" fillId="0" borderId="5" xfId="0" applyFont="1" applyBorder="1" applyAlignment="1"/>
    <xf numFmtId="164" fontId="10" fillId="0" borderId="3" xfId="0" applyFont="1" applyBorder="1" applyAlignment="1"/>
    <xf numFmtId="164" fontId="10" fillId="0" borderId="0" xfId="0" applyFont="1" applyBorder="1"/>
    <xf numFmtId="164" fontId="10" fillId="0" borderId="1" xfId="0" applyFont="1" applyBorder="1"/>
    <xf numFmtId="164" fontId="10" fillId="0" borderId="4" xfId="0" applyFont="1" applyBorder="1" applyAlignment="1"/>
    <xf numFmtId="164" fontId="10" fillId="0" borderId="0" xfId="0" applyFont="1" applyBorder="1" applyAlignment="1"/>
    <xf numFmtId="164" fontId="7" fillId="0" borderId="0" xfId="0" applyFont="1" applyBorder="1"/>
    <xf numFmtId="164" fontId="7" fillId="0" borderId="2" xfId="0" applyFont="1" applyBorder="1"/>
    <xf numFmtId="164" fontId="7" fillId="0" borderId="9" xfId="0" applyNumberFormat="1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164" fontId="4" fillId="0" borderId="9" xfId="0" applyNumberFormat="1" applyFont="1" applyFill="1" applyBorder="1" applyAlignment="1">
      <alignment vertical="center" wrapText="1"/>
    </xf>
    <xf numFmtId="164" fontId="7" fillId="0" borderId="9" xfId="0" applyNumberFormat="1" applyFont="1" applyFill="1" applyBorder="1" applyAlignment="1">
      <alignment vertical="center" wrapText="1"/>
    </xf>
    <xf numFmtId="164" fontId="7" fillId="0" borderId="0" xfId="0" applyFont="1" applyFill="1"/>
    <xf numFmtId="3" fontId="7" fillId="0" borderId="9" xfId="0" applyNumberFormat="1" applyFont="1" applyBorder="1" applyAlignment="1">
      <alignment vertical="center" wrapText="1"/>
    </xf>
    <xf numFmtId="165" fontId="7" fillId="0" borderId="9" xfId="0" applyNumberFormat="1" applyFont="1" applyBorder="1" applyAlignment="1">
      <alignment vertical="center" wrapText="1"/>
    </xf>
    <xf numFmtId="164" fontId="4" fillId="5" borderId="9" xfId="0" applyFont="1" applyFill="1" applyBorder="1" applyAlignment="1">
      <alignment horizontal="center" vertical="center"/>
    </xf>
    <xf numFmtId="164" fontId="7" fillId="5" borderId="9" xfId="0" applyFont="1" applyFill="1" applyBorder="1" applyAlignment="1">
      <alignment vertical="center"/>
    </xf>
    <xf numFmtId="164" fontId="4" fillId="5" borderId="9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left" vertical="center" wrapText="1"/>
    </xf>
    <xf numFmtId="164" fontId="0" fillId="0" borderId="9" xfId="0" applyBorder="1" applyAlignment="1">
      <alignment horizontal="center" vertical="center"/>
    </xf>
    <xf numFmtId="9" fontId="21" fillId="0" borderId="9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0" fillId="0" borderId="0" xfId="0" applyNumberFormat="1"/>
    <xf numFmtId="165" fontId="4" fillId="0" borderId="9" xfId="0" applyNumberFormat="1" applyFont="1" applyFill="1" applyBorder="1" applyAlignment="1">
      <alignment vertical="center" wrapText="1"/>
    </xf>
    <xf numFmtId="165" fontId="7" fillId="0" borderId="9" xfId="0" applyNumberFormat="1" applyFont="1" applyFill="1" applyBorder="1" applyAlignment="1">
      <alignment vertical="center" wrapText="1"/>
    </xf>
    <xf numFmtId="3" fontId="7" fillId="0" borderId="9" xfId="0" applyNumberFormat="1" applyFont="1" applyBorder="1" applyAlignment="1">
      <alignment vertical="center"/>
    </xf>
    <xf numFmtId="164" fontId="7" fillId="0" borderId="9" xfId="0" applyFont="1" applyBorder="1" applyAlignment="1">
      <alignment vertical="center"/>
    </xf>
    <xf numFmtId="164" fontId="7" fillId="0" borderId="9" xfId="0" applyFont="1" applyFill="1" applyBorder="1" applyAlignment="1">
      <alignment vertical="center"/>
    </xf>
    <xf numFmtId="166" fontId="7" fillId="0" borderId="9" xfId="2" applyNumberFormat="1" applyFont="1" applyFill="1" applyBorder="1" applyAlignment="1">
      <alignment vertical="center"/>
    </xf>
    <xf numFmtId="164" fontId="22" fillId="0" borderId="9" xfId="0" applyFont="1" applyBorder="1" applyAlignment="1">
      <alignment vertical="center"/>
    </xf>
    <xf numFmtId="164" fontId="3" fillId="5" borderId="9" xfId="0" applyFont="1" applyFill="1" applyBorder="1" applyAlignment="1">
      <alignment horizontal="center" vertical="center"/>
    </xf>
    <xf numFmtId="164" fontId="6" fillId="5" borderId="9" xfId="0" applyFont="1" applyFill="1" applyBorder="1" applyAlignment="1">
      <alignment vertical="center"/>
    </xf>
    <xf numFmtId="164" fontId="24" fillId="0" borderId="9" xfId="0" applyNumberFormat="1" applyFont="1" applyFill="1" applyBorder="1" applyAlignment="1">
      <alignment vertical="center" wrapText="1"/>
    </xf>
    <xf numFmtId="164" fontId="22" fillId="0" borderId="0" xfId="0" applyFont="1" applyFill="1"/>
    <xf numFmtId="164" fontId="6" fillId="0" borderId="9" xfId="0" applyNumberFormat="1" applyFont="1" applyBorder="1" applyAlignment="1">
      <alignment horizontal="right" vertical="center" wrapText="1"/>
    </xf>
    <xf numFmtId="164" fontId="22" fillId="0" borderId="9" xfId="0" applyFont="1" applyFill="1" applyBorder="1" applyAlignment="1">
      <alignment vertical="center"/>
    </xf>
    <xf numFmtId="164" fontId="6" fillId="0" borderId="0" xfId="0" applyFont="1" applyFill="1" applyAlignment="1">
      <alignment vertical="center"/>
    </xf>
    <xf numFmtId="164" fontId="9" fillId="0" borderId="0" xfId="0" applyFont="1" applyFill="1" applyAlignment="1">
      <alignment vertical="center"/>
    </xf>
    <xf numFmtId="164" fontId="0" fillId="0" borderId="9" xfId="0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49" fontId="7" fillId="7" borderId="9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vertical="center" wrapText="1"/>
    </xf>
    <xf numFmtId="165" fontId="22" fillId="0" borderId="9" xfId="0" applyNumberFormat="1" applyFont="1" applyFill="1" applyBorder="1" applyAlignment="1">
      <alignment vertical="center"/>
    </xf>
    <xf numFmtId="10" fontId="7" fillId="0" borderId="9" xfId="5" applyNumberFormat="1" applyFont="1" applyBorder="1" applyAlignment="1">
      <alignment horizontal="center" vertical="center" wrapText="1"/>
    </xf>
    <xf numFmtId="165" fontId="22" fillId="0" borderId="9" xfId="0" applyNumberFormat="1" applyFont="1" applyFill="1" applyBorder="1" applyAlignment="1">
      <alignment vertical="center" wrapText="1"/>
    </xf>
    <xf numFmtId="165" fontId="7" fillId="0" borderId="9" xfId="0" applyNumberFormat="1" applyFont="1" applyFill="1" applyBorder="1" applyAlignment="1">
      <alignment vertical="center"/>
    </xf>
    <xf numFmtId="164" fontId="6" fillId="9" borderId="0" xfId="0" applyFont="1" applyFill="1"/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164" fontId="22" fillId="0" borderId="2" xfId="0" applyFont="1" applyBorder="1" applyAlignment="1">
      <alignment horizontal="center"/>
    </xf>
    <xf numFmtId="164" fontId="22" fillId="7" borderId="9" xfId="0" applyNumberFormat="1" applyFont="1" applyFill="1" applyBorder="1" applyAlignment="1">
      <alignment vertical="center" wrapText="1"/>
    </xf>
    <xf numFmtId="164" fontId="22" fillId="7" borderId="9" xfId="0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vertical="center" wrapText="1"/>
    </xf>
    <xf numFmtId="164" fontId="25" fillId="0" borderId="9" xfId="0" applyFont="1" applyBorder="1" applyAlignment="1">
      <alignment vertical="center"/>
    </xf>
    <xf numFmtId="164" fontId="26" fillId="7" borderId="9" xfId="0" applyNumberFormat="1" applyFont="1" applyFill="1" applyBorder="1" applyAlignment="1">
      <alignment vertical="center" wrapText="1"/>
    </xf>
    <xf numFmtId="164" fontId="27" fillId="0" borderId="9" xfId="0" applyNumberFormat="1" applyFont="1" applyBorder="1" applyAlignment="1">
      <alignment vertical="center" wrapText="1"/>
    </xf>
    <xf numFmtId="164" fontId="26" fillId="0" borderId="0" xfId="0" applyFont="1" applyFill="1"/>
    <xf numFmtId="164" fontId="26" fillId="0" borderId="9" xfId="0" applyNumberFormat="1" applyFont="1" applyBorder="1" applyAlignment="1">
      <alignment vertical="center" wrapText="1"/>
    </xf>
    <xf numFmtId="164" fontId="22" fillId="0" borderId="0" xfId="0" applyFont="1" applyAlignment="1">
      <alignment horizontal="center"/>
    </xf>
    <xf numFmtId="164" fontId="23" fillId="0" borderId="5" xfId="0" applyFont="1" applyBorder="1" applyAlignment="1">
      <alignment vertical="center"/>
    </xf>
    <xf numFmtId="9" fontId="6" fillId="4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vertical="center"/>
    </xf>
    <xf numFmtId="9" fontId="7" fillId="4" borderId="9" xfId="0" applyNumberFormat="1" applyFont="1" applyFill="1" applyBorder="1" applyAlignment="1">
      <alignment horizontal="center" vertical="center" wrapText="1"/>
    </xf>
    <xf numFmtId="164" fontId="26" fillId="0" borderId="9" xfId="0" applyFont="1" applyFill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167" fontId="3" fillId="5" borderId="9" xfId="3" applyNumberFormat="1" applyFont="1" applyFill="1" applyBorder="1" applyAlignment="1">
      <alignment vertical="center"/>
    </xf>
    <xf numFmtId="165" fontId="24" fillId="0" borderId="9" xfId="0" applyNumberFormat="1" applyFont="1" applyFill="1" applyBorder="1" applyAlignment="1">
      <alignment vertical="center" wrapText="1"/>
    </xf>
    <xf numFmtId="10" fontId="7" fillId="0" borderId="9" xfId="5" applyNumberFormat="1" applyFont="1" applyFill="1" applyBorder="1" applyAlignment="1">
      <alignment horizontal="center" vertical="center" wrapText="1"/>
    </xf>
    <xf numFmtId="10" fontId="22" fillId="7" borderId="9" xfId="5" applyNumberFormat="1" applyFont="1" applyFill="1" applyBorder="1" applyAlignment="1">
      <alignment horizontal="center" vertical="center" wrapText="1"/>
    </xf>
    <xf numFmtId="168" fontId="7" fillId="0" borderId="9" xfId="0" applyNumberFormat="1" applyFont="1" applyFill="1" applyBorder="1" applyAlignment="1">
      <alignment horizontal="center" vertical="center" wrapText="1"/>
    </xf>
    <xf numFmtId="165" fontId="7" fillId="0" borderId="9" xfId="3" applyNumberFormat="1" applyFont="1" applyFill="1" applyBorder="1" applyAlignment="1">
      <alignment vertical="center" wrapText="1"/>
    </xf>
    <xf numFmtId="164" fontId="7" fillId="9" borderId="9" xfId="0" applyFont="1" applyFill="1" applyBorder="1" applyAlignment="1">
      <alignment horizontal="center"/>
    </xf>
    <xf numFmtId="165" fontId="4" fillId="9" borderId="9" xfId="0" applyNumberFormat="1" applyFont="1" applyFill="1" applyBorder="1" applyAlignment="1"/>
    <xf numFmtId="49" fontId="0" fillId="0" borderId="9" xfId="0" applyNumberFormat="1" applyBorder="1" applyAlignment="1">
      <alignment horizontal="center" vertical="center"/>
    </xf>
    <xf numFmtId="10" fontId="4" fillId="10" borderId="9" xfId="5" applyNumberFormat="1" applyFont="1" applyFill="1" applyBorder="1" applyAlignment="1">
      <alignment horizontal="center" vertical="center"/>
    </xf>
    <xf numFmtId="164" fontId="6" fillId="9" borderId="9" xfId="0" applyFont="1" applyFill="1" applyBorder="1" applyAlignment="1">
      <alignment horizontal="center"/>
    </xf>
    <xf numFmtId="164" fontId="3" fillId="9" borderId="9" xfId="0" applyNumberFormat="1" applyFont="1" applyFill="1" applyBorder="1" applyAlignment="1"/>
    <xf numFmtId="164" fontId="3" fillId="9" borderId="9" xfId="0" applyFont="1" applyFill="1" applyBorder="1" applyAlignment="1">
      <alignment horizontal="center" vertical="center"/>
    </xf>
    <xf numFmtId="164" fontId="3" fillId="9" borderId="9" xfId="0" applyNumberFormat="1" applyFont="1" applyFill="1" applyBorder="1" applyAlignment="1">
      <alignment horizontal="center" vertical="center"/>
    </xf>
    <xf numFmtId="10" fontId="22" fillId="9" borderId="9" xfId="5" applyNumberFormat="1" applyFont="1" applyFill="1" applyBorder="1" applyAlignment="1">
      <alignment horizontal="center"/>
    </xf>
    <xf numFmtId="164" fontId="22" fillId="9" borderId="9" xfId="0" applyFont="1" applyFill="1" applyBorder="1" applyAlignment="1">
      <alignment horizontal="center"/>
    </xf>
    <xf numFmtId="164" fontId="24" fillId="9" borderId="9" xfId="0" applyNumberFormat="1" applyFont="1" applyFill="1" applyBorder="1" applyAlignment="1"/>
    <xf numFmtId="164" fontId="22" fillId="9" borderId="9" xfId="0" applyFont="1" applyFill="1" applyBorder="1" applyAlignment="1">
      <alignment vertical="center" wrapText="1"/>
    </xf>
    <xf numFmtId="10" fontId="22" fillId="9" borderId="9" xfId="0" applyNumberFormat="1" applyFont="1" applyFill="1" applyBorder="1" applyAlignment="1">
      <alignment horizontal="center" vertical="top"/>
    </xf>
    <xf numFmtId="10" fontId="22" fillId="9" borderId="9" xfId="0" applyNumberFormat="1" applyFont="1" applyFill="1" applyBorder="1" applyAlignment="1">
      <alignment vertical="top"/>
    </xf>
    <xf numFmtId="9" fontId="22" fillId="9" borderId="9" xfId="5" applyNumberFormat="1" applyFont="1" applyFill="1" applyBorder="1" applyAlignment="1">
      <alignment horizontal="center"/>
    </xf>
    <xf numFmtId="164" fontId="24" fillId="11" borderId="9" xfId="0" applyFont="1" applyFill="1" applyBorder="1" applyAlignment="1">
      <alignment horizontal="center"/>
    </xf>
    <xf numFmtId="164" fontId="22" fillId="11" borderId="9" xfId="0" applyFont="1" applyFill="1" applyBorder="1"/>
    <xf numFmtId="164" fontId="24" fillId="11" borderId="9" xfId="0" applyNumberFormat="1" applyFont="1" applyFill="1" applyBorder="1" applyAlignment="1"/>
    <xf numFmtId="164" fontId="24" fillId="11" borderId="9" xfId="0" applyFont="1" applyFill="1" applyBorder="1" applyAlignment="1">
      <alignment vertical="center" wrapText="1"/>
    </xf>
    <xf numFmtId="164" fontId="24" fillId="11" borderId="9" xfId="0" applyFont="1" applyFill="1" applyBorder="1" applyAlignment="1">
      <alignment horizontal="center" vertical="center"/>
    </xf>
    <xf numFmtId="164" fontId="22" fillId="11" borderId="9" xfId="0" applyFont="1" applyFill="1" applyBorder="1" applyAlignment="1">
      <alignment vertical="center"/>
    </xf>
    <xf numFmtId="164" fontId="22" fillId="11" borderId="9" xfId="0" applyFont="1" applyFill="1" applyBorder="1" applyAlignment="1">
      <alignment horizontal="center" vertical="center"/>
    </xf>
    <xf numFmtId="165" fontId="24" fillId="11" borderId="9" xfId="0" applyNumberFormat="1" applyFont="1" applyFill="1" applyBorder="1" applyAlignment="1">
      <alignment vertical="center"/>
    </xf>
    <xf numFmtId="164" fontId="22" fillId="9" borderId="9" xfId="0" applyFont="1" applyFill="1" applyBorder="1" applyAlignment="1">
      <alignment horizontal="left" vertical="center"/>
    </xf>
    <xf numFmtId="164" fontId="22" fillId="9" borderId="9" xfId="0" applyFont="1" applyFill="1" applyBorder="1" applyAlignment="1">
      <alignment horizontal="center" vertical="center"/>
    </xf>
    <xf numFmtId="165" fontId="22" fillId="9" borderId="9" xfId="0" applyNumberFormat="1" applyFont="1" applyFill="1" applyBorder="1" applyAlignment="1"/>
    <xf numFmtId="165" fontId="24" fillId="9" borderId="9" xfId="0" applyNumberFormat="1" applyFont="1" applyFill="1" applyBorder="1" applyAlignment="1"/>
    <xf numFmtId="165" fontId="24" fillId="9" borderId="9" xfId="0" applyNumberFormat="1" applyFont="1" applyFill="1" applyBorder="1" applyAlignment="1">
      <alignment horizontal="center" vertical="center"/>
    </xf>
    <xf numFmtId="165" fontId="22" fillId="9" borderId="9" xfId="0" applyNumberFormat="1" applyFont="1" applyFill="1" applyBorder="1" applyAlignment="1">
      <alignment horizontal="center" vertical="center"/>
    </xf>
    <xf numFmtId="164" fontId="4" fillId="9" borderId="9" xfId="0" applyNumberFormat="1" applyFont="1" applyFill="1" applyBorder="1" applyAlignment="1"/>
    <xf numFmtId="164" fontId="7" fillId="9" borderId="9" xfId="0" applyNumberFormat="1" applyFont="1" applyFill="1" applyBorder="1" applyAlignment="1"/>
    <xf numFmtId="10" fontId="7" fillId="9" borderId="9" xfId="5" applyNumberFormat="1" applyFont="1" applyFill="1" applyBorder="1" applyAlignment="1">
      <alignment horizontal="center" vertical="center"/>
    </xf>
    <xf numFmtId="164" fontId="7" fillId="9" borderId="9" xfId="0" applyFont="1" applyFill="1" applyBorder="1" applyAlignment="1">
      <alignment horizontal="center" vertical="center"/>
    </xf>
    <xf numFmtId="164" fontId="4" fillId="9" borderId="9" xfId="0" applyNumberFormat="1" applyFont="1" applyFill="1" applyBorder="1" applyAlignment="1">
      <alignment vertical="center"/>
    </xf>
    <xf numFmtId="10" fontId="4" fillId="9" borderId="9" xfId="5" applyNumberFormat="1" applyFont="1" applyFill="1" applyBorder="1" applyAlignment="1">
      <alignment horizontal="center" vertical="center"/>
    </xf>
    <xf numFmtId="164" fontId="4" fillId="9" borderId="9" xfId="0" applyFont="1" applyFill="1" applyBorder="1" applyAlignment="1">
      <alignment horizontal="center" vertical="center"/>
    </xf>
    <xf numFmtId="164" fontId="6" fillId="9" borderId="9" xfId="0" applyFont="1" applyFill="1" applyBorder="1" applyAlignment="1">
      <alignment horizontal="justify"/>
    </xf>
    <xf numFmtId="164" fontId="6" fillId="7" borderId="9" xfId="0" applyFont="1" applyFill="1" applyBorder="1" applyAlignment="1">
      <alignment horizontal="justify" vertical="center" wrapText="1"/>
    </xf>
    <xf numFmtId="49" fontId="7" fillId="0" borderId="9" xfId="0" applyNumberFormat="1" applyFont="1" applyFill="1" applyBorder="1" applyAlignment="1">
      <alignment horizontal="justify" vertical="center" wrapText="1"/>
    </xf>
    <xf numFmtId="49" fontId="22" fillId="7" borderId="9" xfId="0" applyNumberFormat="1" applyFont="1" applyFill="1" applyBorder="1" applyAlignment="1">
      <alignment horizontal="justify" vertical="center" wrapText="1"/>
    </xf>
    <xf numFmtId="49" fontId="22" fillId="0" borderId="9" xfId="0" applyNumberFormat="1" applyFont="1" applyBorder="1" applyAlignment="1">
      <alignment horizontal="justify" vertical="center" wrapText="1"/>
    </xf>
    <xf numFmtId="49" fontId="6" fillId="0" borderId="9" xfId="0" applyNumberFormat="1" applyFont="1" applyBorder="1" applyAlignment="1">
      <alignment horizontal="justify" vertical="center" wrapText="1"/>
    </xf>
    <xf numFmtId="49" fontId="7" fillId="7" borderId="9" xfId="0" applyNumberFormat="1" applyFont="1" applyFill="1" applyBorder="1" applyAlignment="1">
      <alignment horizontal="justify" vertical="center" wrapText="1"/>
    </xf>
    <xf numFmtId="49" fontId="7" fillId="0" borderId="9" xfId="0" applyNumberFormat="1" applyFont="1" applyBorder="1" applyAlignment="1">
      <alignment horizontal="justify" vertical="center" wrapText="1"/>
    </xf>
    <xf numFmtId="164" fontId="3" fillId="9" borderId="9" xfId="0" applyFont="1" applyFill="1" applyBorder="1" applyAlignment="1">
      <alignment horizontal="justify" vertical="center"/>
    </xf>
    <xf numFmtId="164" fontId="6" fillId="9" borderId="9" xfId="0" applyNumberFormat="1" applyFont="1" applyFill="1" applyBorder="1" applyAlignment="1">
      <alignment horizontal="justify"/>
    </xf>
    <xf numFmtId="49" fontId="22" fillId="0" borderId="9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164" fontId="22" fillId="9" borderId="9" xfId="0" applyFont="1" applyFill="1" applyBorder="1" applyAlignment="1">
      <alignment horizontal="justify" vertical="center"/>
    </xf>
    <xf numFmtId="49" fontId="22" fillId="7" borderId="9" xfId="5" applyNumberFormat="1" applyFont="1" applyFill="1" applyBorder="1" applyAlignment="1">
      <alignment horizontal="justify" vertical="center" wrapText="1"/>
    </xf>
    <xf numFmtId="164" fontId="22" fillId="0" borderId="9" xfId="0" applyFont="1" applyBorder="1" applyAlignment="1">
      <alignment horizontal="justify" vertical="center" wrapText="1"/>
    </xf>
    <xf numFmtId="164" fontId="22" fillId="9" borderId="9" xfId="0" applyFont="1" applyFill="1" applyBorder="1" applyAlignment="1">
      <alignment horizontal="justify" vertical="center" wrapText="1"/>
    </xf>
    <xf numFmtId="164" fontId="22" fillId="0" borderId="9" xfId="0" applyFont="1" applyFill="1" applyBorder="1" applyAlignment="1">
      <alignment horizontal="justify" vertical="center" wrapText="1"/>
    </xf>
    <xf numFmtId="164" fontId="7" fillId="0" borderId="9" xfId="0" applyFont="1" applyFill="1" applyBorder="1" applyAlignment="1">
      <alignment horizontal="justify" vertical="center" wrapText="1"/>
    </xf>
    <xf numFmtId="164" fontId="7" fillId="7" borderId="9" xfId="0" applyFont="1" applyFill="1" applyBorder="1" applyAlignment="1">
      <alignment horizontal="justify" vertical="center" wrapText="1"/>
    </xf>
    <xf numFmtId="164" fontId="22" fillId="7" borderId="9" xfId="0" applyFont="1" applyFill="1" applyBorder="1" applyAlignment="1">
      <alignment horizontal="justify" vertical="center" wrapText="1"/>
    </xf>
    <xf numFmtId="164" fontId="7" fillId="0" borderId="9" xfId="0" applyFont="1" applyBorder="1" applyAlignment="1">
      <alignment horizontal="justify" vertical="center" wrapText="1"/>
    </xf>
    <xf numFmtId="164" fontId="7" fillId="9" borderId="9" xfId="0" applyFont="1" applyFill="1" applyBorder="1" applyAlignment="1">
      <alignment horizontal="justify" vertical="center"/>
    </xf>
    <xf numFmtId="164" fontId="22" fillId="9" borderId="9" xfId="0" applyFont="1" applyFill="1" applyBorder="1" applyAlignment="1">
      <alignment horizontal="justify"/>
    </xf>
    <xf numFmtId="164" fontId="22" fillId="0" borderId="9" xfId="0" applyFont="1" applyBorder="1" applyAlignment="1">
      <alignment horizontal="justify"/>
    </xf>
    <xf numFmtId="164" fontId="6" fillId="0" borderId="9" xfId="0" applyFont="1" applyFill="1" applyBorder="1" applyAlignment="1">
      <alignment horizontal="justify" vertical="center" wrapText="1"/>
    </xf>
    <xf numFmtId="164" fontId="6" fillId="0" borderId="9" xfId="0" applyFont="1" applyBorder="1" applyAlignment="1">
      <alignment horizontal="justify" vertical="center" wrapText="1"/>
    </xf>
    <xf numFmtId="164" fontId="7" fillId="9" borderId="9" xfId="0" applyFont="1" applyFill="1" applyBorder="1" applyAlignment="1">
      <alignment horizontal="justify" vertical="top"/>
    </xf>
    <xf numFmtId="164" fontId="4" fillId="9" borderId="9" xfId="0" applyNumberFormat="1" applyFont="1" applyFill="1" applyBorder="1" applyAlignment="1">
      <alignment horizontal="justify"/>
    </xf>
    <xf numFmtId="164" fontId="4" fillId="9" borderId="9" xfId="0" applyFont="1" applyFill="1" applyBorder="1" applyAlignment="1">
      <alignment horizontal="justify" vertical="center"/>
    </xf>
    <xf numFmtId="164" fontId="7" fillId="9" borderId="9" xfId="0" applyFont="1" applyFill="1" applyBorder="1" applyAlignment="1">
      <alignment horizontal="justify"/>
    </xf>
    <xf numFmtId="164" fontId="6" fillId="0" borderId="9" xfId="0" applyFont="1" applyBorder="1" applyAlignment="1">
      <alignment horizontal="justify" vertical="center"/>
    </xf>
    <xf numFmtId="164" fontId="7" fillId="9" borderId="9" xfId="0" applyFont="1" applyFill="1" applyBorder="1" applyAlignment="1">
      <alignment horizontal="justify" vertical="center" wrapText="1"/>
    </xf>
    <xf numFmtId="164" fontId="4" fillId="9" borderId="9" xfId="0" applyFont="1" applyFill="1" applyBorder="1" applyAlignment="1">
      <alignment horizontal="justify" vertical="center" wrapText="1"/>
    </xf>
    <xf numFmtId="164" fontId="4" fillId="5" borderId="9" xfId="0" applyFont="1" applyFill="1" applyBorder="1" applyAlignment="1">
      <alignment horizontal="justify" vertical="center" wrapText="1"/>
    </xf>
    <xf numFmtId="164" fontId="7" fillId="0" borderId="0" xfId="0" applyFont="1" applyFill="1" applyAlignment="1">
      <alignment vertical="center"/>
    </xf>
    <xf numFmtId="164" fontId="4" fillId="0" borderId="0" xfId="0" applyFont="1" applyFill="1" applyAlignment="1">
      <alignment vertical="center"/>
    </xf>
    <xf numFmtId="164" fontId="0" fillId="0" borderId="0" xfId="0" applyFill="1"/>
    <xf numFmtId="164" fontId="4" fillId="9" borderId="9" xfId="0" applyNumberFormat="1" applyFont="1" applyFill="1" applyBorder="1" applyAlignment="1">
      <alignment horizontal="center"/>
    </xf>
    <xf numFmtId="10" fontId="6" fillId="4" borderId="9" xfId="0" applyNumberFormat="1" applyFont="1" applyFill="1" applyBorder="1" applyAlignment="1">
      <alignment horizontal="center" vertical="center" wrapText="1"/>
    </xf>
    <xf numFmtId="9" fontId="6" fillId="9" borderId="9" xfId="0" applyNumberFormat="1" applyFont="1" applyFill="1" applyBorder="1" applyAlignment="1">
      <alignment horizontal="center"/>
    </xf>
    <xf numFmtId="10" fontId="3" fillId="9" borderId="9" xfId="0" applyNumberFormat="1" applyFont="1" applyFill="1" applyBorder="1" applyAlignment="1">
      <alignment horizontal="center" vertical="center"/>
    </xf>
    <xf numFmtId="9" fontId="6" fillId="9" borderId="9" xfId="0" applyNumberFormat="1" applyFont="1" applyFill="1" applyBorder="1" applyAlignment="1">
      <alignment horizontal="center" vertical="center"/>
    </xf>
    <xf numFmtId="10" fontId="6" fillId="9" borderId="9" xfId="0" applyNumberFormat="1" applyFont="1" applyFill="1" applyBorder="1" applyAlignment="1">
      <alignment horizontal="center" vertical="center"/>
    </xf>
    <xf numFmtId="10" fontId="22" fillId="9" borderId="9" xfId="0" applyNumberFormat="1" applyFont="1" applyFill="1" applyBorder="1" applyAlignment="1">
      <alignment horizontal="center"/>
    </xf>
    <xf numFmtId="10" fontId="24" fillId="9" borderId="9" xfId="0" applyNumberFormat="1" applyFont="1" applyFill="1" applyBorder="1" applyAlignment="1">
      <alignment horizontal="center"/>
    </xf>
    <xf numFmtId="9" fontId="22" fillId="12" borderId="9" xfId="0" applyNumberFormat="1" applyFont="1" applyFill="1" applyBorder="1" applyAlignment="1">
      <alignment horizontal="center" vertical="center" wrapText="1"/>
    </xf>
    <xf numFmtId="9" fontId="22" fillId="9" borderId="9" xfId="0" applyNumberFormat="1" applyFont="1" applyFill="1" applyBorder="1" applyAlignment="1">
      <alignment horizontal="center" vertical="center"/>
    </xf>
    <xf numFmtId="9" fontId="22" fillId="11" borderId="9" xfId="0" applyNumberFormat="1" applyFont="1" applyFill="1" applyBorder="1" applyAlignment="1">
      <alignment horizontal="center" vertical="center"/>
    </xf>
    <xf numFmtId="10" fontId="22" fillId="9" borderId="9" xfId="0" applyNumberFormat="1" applyFont="1" applyFill="1" applyBorder="1" applyAlignment="1">
      <alignment horizontal="center" vertical="center"/>
    </xf>
    <xf numFmtId="10" fontId="22" fillId="12" borderId="9" xfId="0" applyNumberFormat="1" applyFont="1" applyFill="1" applyBorder="1" applyAlignment="1">
      <alignment horizontal="center" vertical="center" wrapText="1"/>
    </xf>
    <xf numFmtId="10" fontId="24" fillId="9" borderId="9" xfId="0" applyNumberFormat="1" applyFont="1" applyFill="1" applyBorder="1" applyAlignment="1">
      <alignment horizontal="center" vertical="center"/>
    </xf>
    <xf numFmtId="10" fontId="29" fillId="11" borderId="9" xfId="0" applyNumberFormat="1" applyFont="1" applyFill="1" applyBorder="1" applyAlignment="1">
      <alignment horizontal="center" vertical="center"/>
    </xf>
    <xf numFmtId="9" fontId="7" fillId="9" borderId="9" xfId="0" applyNumberFormat="1" applyFont="1" applyFill="1" applyBorder="1" applyAlignment="1">
      <alignment horizontal="center"/>
    </xf>
    <xf numFmtId="9" fontId="4" fillId="9" borderId="9" xfId="0" applyNumberFormat="1" applyFont="1" applyFill="1" applyBorder="1" applyAlignment="1">
      <alignment horizontal="center"/>
    </xf>
    <xf numFmtId="9" fontId="7" fillId="9" borderId="9" xfId="0" applyNumberFormat="1" applyFont="1" applyFill="1" applyBorder="1" applyAlignment="1">
      <alignment horizontal="center" vertical="center"/>
    </xf>
    <xf numFmtId="9" fontId="7" fillId="13" borderId="9" xfId="0" applyNumberFormat="1" applyFont="1" applyFill="1" applyBorder="1" applyAlignment="1">
      <alignment horizontal="center" vertical="center" wrapText="1"/>
    </xf>
    <xf numFmtId="9" fontId="7" fillId="5" borderId="9" xfId="0" applyNumberFormat="1" applyFont="1" applyFill="1" applyBorder="1" applyAlignment="1">
      <alignment horizontal="center" vertical="center"/>
    </xf>
    <xf numFmtId="10" fontId="7" fillId="4" borderId="9" xfId="0" applyNumberFormat="1" applyFont="1" applyFill="1" applyBorder="1" applyAlignment="1">
      <alignment horizontal="center" vertical="center" wrapText="1"/>
    </xf>
    <xf numFmtId="10" fontId="7" fillId="9" borderId="9" xfId="0" applyNumberFormat="1" applyFont="1" applyFill="1" applyBorder="1" applyAlignment="1">
      <alignment horizontal="center"/>
    </xf>
    <xf numFmtId="10" fontId="4" fillId="9" borderId="9" xfId="0" applyNumberFormat="1" applyFont="1" applyFill="1" applyBorder="1" applyAlignment="1">
      <alignment horizontal="center"/>
    </xf>
    <xf numFmtId="10" fontId="4" fillId="9" borderId="9" xfId="0" applyNumberFormat="1" applyFont="1" applyFill="1" applyBorder="1" applyAlignment="1">
      <alignment horizontal="center" vertical="center"/>
    </xf>
    <xf numFmtId="10" fontId="7" fillId="13" borderId="9" xfId="0" applyNumberFormat="1" applyFont="1" applyFill="1" applyBorder="1" applyAlignment="1">
      <alignment horizontal="center" vertical="center" wrapText="1"/>
    </xf>
    <xf numFmtId="10" fontId="14" fillId="5" borderId="9" xfId="0" applyNumberFormat="1" applyFont="1" applyFill="1" applyBorder="1" applyAlignment="1">
      <alignment horizontal="center" vertical="center"/>
    </xf>
    <xf numFmtId="10" fontId="15" fillId="5" borderId="9" xfId="0" applyNumberFormat="1" applyFont="1" applyFill="1" applyBorder="1" applyAlignment="1">
      <alignment horizontal="center" vertical="center"/>
    </xf>
    <xf numFmtId="10" fontId="29" fillId="11" borderId="9" xfId="0" applyNumberFormat="1" applyFont="1" applyFill="1" applyBorder="1" applyAlignment="1">
      <alignment horizontal="center"/>
    </xf>
    <xf numFmtId="164" fontId="0" fillId="0" borderId="13" xfId="0" applyBorder="1"/>
    <xf numFmtId="164" fontId="3" fillId="3" borderId="14" xfId="0" applyFont="1" applyFill="1" applyBorder="1" applyAlignment="1">
      <alignment horizontal="center" vertical="center" wrapText="1"/>
    </xf>
    <xf numFmtId="164" fontId="0" fillId="0" borderId="15" xfId="0" applyBorder="1" applyAlignment="1">
      <alignment vertical="center" wrapText="1"/>
    </xf>
    <xf numFmtId="165" fontId="21" fillId="0" borderId="14" xfId="0" applyNumberFormat="1" applyFont="1" applyBorder="1" applyAlignment="1">
      <alignment vertical="center"/>
    </xf>
    <xf numFmtId="164" fontId="21" fillId="0" borderId="16" xfId="0" applyFont="1" applyBorder="1" applyAlignment="1">
      <alignment vertical="center" wrapText="1"/>
    </xf>
    <xf numFmtId="9" fontId="30" fillId="0" borderId="17" xfId="0" applyNumberFormat="1" applyFont="1" applyBorder="1" applyAlignment="1">
      <alignment horizontal="center" vertical="center"/>
    </xf>
    <xf numFmtId="9" fontId="30" fillId="14" borderId="17" xfId="0" applyNumberFormat="1" applyFont="1" applyFill="1" applyBorder="1" applyAlignment="1">
      <alignment horizontal="center" vertical="center"/>
    </xf>
    <xf numFmtId="164" fontId="30" fillId="0" borderId="17" xfId="0" applyFont="1" applyBorder="1" applyAlignment="1">
      <alignment horizontal="center" vertical="center"/>
    </xf>
    <xf numFmtId="165" fontId="21" fillId="0" borderId="17" xfId="0" applyNumberFormat="1" applyFont="1" applyBorder="1" applyAlignment="1">
      <alignment vertical="center"/>
    </xf>
    <xf numFmtId="165" fontId="21" fillId="0" borderId="18" xfId="0" applyNumberFormat="1" applyFont="1" applyBorder="1" applyAlignment="1">
      <alignment vertical="center"/>
    </xf>
    <xf numFmtId="164" fontId="3" fillId="4" borderId="9" xfId="0" applyFont="1" applyFill="1" applyBorder="1" applyAlignment="1">
      <alignment horizontal="center" vertical="center" wrapText="1"/>
    </xf>
    <xf numFmtId="9" fontId="3" fillId="4" borderId="9" xfId="0" applyNumberFormat="1" applyFont="1" applyFill="1" applyBorder="1" applyAlignment="1">
      <alignment horizontal="center" vertical="center" wrapText="1"/>
    </xf>
    <xf numFmtId="10" fontId="3" fillId="4" borderId="9" xfId="0" applyNumberFormat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164" fontId="4" fillId="4" borderId="9" xfId="0" applyFont="1" applyFill="1" applyBorder="1" applyAlignment="1">
      <alignment horizontal="center" vertical="center" wrapText="1"/>
    </xf>
    <xf numFmtId="10" fontId="24" fillId="12" borderId="9" xfId="0" applyNumberFormat="1" applyFont="1" applyFill="1" applyBorder="1" applyAlignment="1">
      <alignment horizontal="center" vertical="center" wrapText="1"/>
    </xf>
    <xf numFmtId="164" fontId="24" fillId="9" borderId="9" xfId="0" applyFont="1" applyFill="1" applyBorder="1" applyAlignment="1">
      <alignment horizontal="center"/>
    </xf>
    <xf numFmtId="9" fontId="24" fillId="12" borderId="9" xfId="0" applyNumberFormat="1" applyFont="1" applyFill="1" applyBorder="1" applyAlignment="1">
      <alignment horizontal="center" vertical="center" wrapText="1"/>
    </xf>
    <xf numFmtId="1" fontId="4" fillId="13" borderId="9" xfId="0" applyNumberFormat="1" applyFont="1" applyFill="1" applyBorder="1" applyAlignment="1">
      <alignment horizontal="center" vertical="center" wrapText="1"/>
    </xf>
    <xf numFmtId="164" fontId="7" fillId="4" borderId="9" xfId="0" applyFont="1" applyFill="1" applyBorder="1" applyAlignment="1">
      <alignment vertical="center" wrapText="1"/>
    </xf>
    <xf numFmtId="9" fontId="4" fillId="4" borderId="9" xfId="5" applyFont="1" applyFill="1" applyBorder="1" applyAlignment="1">
      <alignment horizontal="center" vertical="center" wrapText="1"/>
    </xf>
    <xf numFmtId="9" fontId="4" fillId="4" borderId="9" xfId="0" applyNumberFormat="1" applyFont="1" applyFill="1" applyBorder="1" applyAlignment="1">
      <alignment horizontal="center" vertical="center" wrapText="1"/>
    </xf>
    <xf numFmtId="10" fontId="4" fillId="4" borderId="9" xfId="0" applyNumberFormat="1" applyFont="1" applyFill="1" applyBorder="1" applyAlignment="1">
      <alignment horizontal="center" vertical="center" wrapText="1"/>
    </xf>
    <xf numFmtId="164" fontId="4" fillId="4" borderId="9" xfId="0" applyFont="1" applyFill="1" applyBorder="1" applyAlignment="1">
      <alignment vertical="center" wrapText="1"/>
    </xf>
    <xf numFmtId="164" fontId="4" fillId="9" borderId="9" xfId="0" applyFont="1" applyFill="1" applyBorder="1" applyAlignment="1">
      <alignment horizontal="center"/>
    </xf>
    <xf numFmtId="10" fontId="4" fillId="4" borderId="9" xfId="5" applyNumberFormat="1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3" fontId="7" fillId="13" borderId="9" xfId="0" applyNumberFormat="1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 wrapText="1"/>
    </xf>
    <xf numFmtId="10" fontId="6" fillId="9" borderId="9" xfId="0" applyNumberFormat="1" applyFont="1" applyFill="1" applyBorder="1" applyAlignment="1">
      <alignment horizontal="center"/>
    </xf>
    <xf numFmtId="10" fontId="6" fillId="4" borderId="9" xfId="0" applyNumberFormat="1" applyFont="1" applyFill="1" applyBorder="1" applyAlignment="1">
      <alignment vertical="center" wrapText="1"/>
    </xf>
    <xf numFmtId="10" fontId="3" fillId="9" borderId="9" xfId="0" applyNumberFormat="1" applyFont="1" applyFill="1" applyBorder="1" applyAlignment="1"/>
    <xf numFmtId="164" fontId="3" fillId="6" borderId="9" xfId="0" applyFont="1" applyFill="1" applyBorder="1" applyAlignment="1">
      <alignment horizontal="center" vertical="center" wrapText="1"/>
    </xf>
    <xf numFmtId="1" fontId="22" fillId="12" borderId="9" xfId="0" applyNumberFormat="1" applyFont="1" applyFill="1" applyBorder="1" applyAlignment="1">
      <alignment horizontal="center" vertical="center" wrapText="1"/>
    </xf>
    <xf numFmtId="169" fontId="22" fillId="12" borderId="9" xfId="0" applyNumberFormat="1" applyFont="1" applyFill="1" applyBorder="1" applyAlignment="1">
      <alignment horizontal="center" vertical="center" wrapText="1"/>
    </xf>
    <xf numFmtId="9" fontId="3" fillId="4" borderId="9" xfId="5" applyNumberFormat="1" applyFont="1" applyFill="1" applyBorder="1" applyAlignment="1">
      <alignment horizontal="center" vertical="center" wrapText="1"/>
    </xf>
    <xf numFmtId="9" fontId="24" fillId="9" borderId="9" xfId="0" applyNumberFormat="1" applyFont="1" applyFill="1" applyBorder="1" applyAlignment="1">
      <alignment horizontal="center"/>
    </xf>
    <xf numFmtId="3" fontId="6" fillId="4" borderId="9" xfId="0" applyNumberFormat="1" applyFont="1" applyFill="1" applyBorder="1" applyAlignment="1">
      <alignment horizontal="center" vertical="center" wrapText="1"/>
    </xf>
    <xf numFmtId="1" fontId="24" fillId="12" borderId="9" xfId="0" applyNumberFormat="1" applyFont="1" applyFill="1" applyBorder="1" applyAlignment="1">
      <alignment horizontal="center" vertical="center" wrapText="1"/>
    </xf>
    <xf numFmtId="1" fontId="7" fillId="12" borderId="9" xfId="0" applyNumberFormat="1" applyFont="1" applyFill="1" applyBorder="1" applyAlignment="1">
      <alignment horizontal="center" vertical="center" wrapText="1"/>
    </xf>
    <xf numFmtId="10" fontId="3" fillId="4" borderId="9" xfId="5" applyNumberFormat="1" applyFont="1" applyFill="1" applyBorder="1" applyAlignment="1">
      <alignment horizontal="center" vertical="center" wrapText="1"/>
    </xf>
    <xf numFmtId="9" fontId="6" fillId="5" borderId="9" xfId="0" applyNumberFormat="1" applyFont="1" applyFill="1" applyBorder="1" applyAlignment="1">
      <alignment horizontal="center"/>
    </xf>
    <xf numFmtId="1" fontId="5" fillId="4" borderId="10" xfId="0" applyNumberFormat="1" applyFont="1" applyFill="1" applyBorder="1" applyAlignment="1">
      <alignment horizontal="center" vertical="center" wrapText="1"/>
    </xf>
    <xf numFmtId="164" fontId="26" fillId="7" borderId="9" xfId="0" applyFont="1" applyFill="1" applyBorder="1" applyAlignment="1">
      <alignment horizontal="justify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164" fontId="31" fillId="0" borderId="0" xfId="0" applyFont="1" applyFill="1"/>
    <xf numFmtId="3" fontId="4" fillId="4" borderId="9" xfId="0" applyNumberFormat="1" applyFont="1" applyFill="1" applyBorder="1" applyAlignment="1">
      <alignment horizontal="center" vertical="center" wrapText="1"/>
    </xf>
    <xf numFmtId="3" fontId="6" fillId="9" borderId="9" xfId="0" applyNumberFormat="1" applyFont="1" applyFill="1" applyBorder="1" applyAlignment="1">
      <alignment horizontal="center"/>
    </xf>
    <xf numFmtId="164" fontId="22" fillId="0" borderId="3" xfId="0" applyFont="1" applyBorder="1" applyAlignment="1"/>
    <xf numFmtId="164" fontId="22" fillId="7" borderId="0" xfId="0" applyFont="1" applyFill="1"/>
    <xf numFmtId="164" fontId="7" fillId="7" borderId="0" xfId="0" applyFont="1" applyFill="1"/>
    <xf numFmtId="164" fontId="6" fillId="7" borderId="0" xfId="0" applyFont="1" applyFill="1"/>
    <xf numFmtId="164" fontId="22" fillId="7" borderId="0" xfId="0" applyFont="1" applyFill="1" applyAlignment="1">
      <alignment vertical="center"/>
    </xf>
    <xf numFmtId="3" fontId="24" fillId="12" borderId="9" xfId="0" applyNumberFormat="1" applyFont="1" applyFill="1" applyBorder="1" applyAlignment="1">
      <alignment horizontal="center" vertical="center" wrapText="1"/>
    </xf>
    <xf numFmtId="3" fontId="24" fillId="9" borderId="9" xfId="0" applyNumberFormat="1" applyFont="1" applyFill="1" applyBorder="1" applyAlignment="1">
      <alignment horizontal="center"/>
    </xf>
    <xf numFmtId="165" fontId="22" fillId="7" borderId="9" xfId="0" applyNumberFormat="1" applyFont="1" applyFill="1" applyBorder="1" applyAlignment="1">
      <alignment horizontal="center" vertical="center"/>
    </xf>
    <xf numFmtId="3" fontId="22" fillId="12" borderId="9" xfId="0" applyNumberFormat="1" applyFont="1" applyFill="1" applyBorder="1" applyAlignment="1">
      <alignment horizontal="center" vertical="center" wrapText="1"/>
    </xf>
    <xf numFmtId="3" fontId="7" fillId="7" borderId="9" xfId="2" applyNumberFormat="1" applyFont="1" applyFill="1" applyBorder="1" applyAlignment="1">
      <alignment horizontal="center" vertical="center" wrapText="1"/>
    </xf>
    <xf numFmtId="164" fontId="24" fillId="7" borderId="9" xfId="0" applyFont="1" applyFill="1" applyBorder="1" applyAlignment="1">
      <alignment horizontal="justify" vertical="center" wrapText="1"/>
    </xf>
    <xf numFmtId="164" fontId="22" fillId="7" borderId="9" xfId="0" applyFont="1" applyFill="1" applyBorder="1" applyAlignment="1">
      <alignment horizontal="justify" vertical="center"/>
    </xf>
    <xf numFmtId="164" fontId="22" fillId="7" borderId="9" xfId="0" applyFont="1" applyFill="1" applyBorder="1" applyAlignment="1">
      <alignment horizontal="center" vertical="center"/>
    </xf>
    <xf numFmtId="9" fontId="22" fillId="7" borderId="9" xfId="0" applyNumberFormat="1" applyFont="1" applyFill="1" applyBorder="1" applyAlignment="1">
      <alignment horizontal="center" vertical="center"/>
    </xf>
    <xf numFmtId="49" fontId="7" fillId="7" borderId="9" xfId="0" applyNumberFormat="1" applyFont="1" applyFill="1" applyBorder="1" applyAlignment="1">
      <alignment horizontal="left" vertical="center" wrapText="1"/>
    </xf>
    <xf numFmtId="3" fontId="7" fillId="7" borderId="9" xfId="0" applyNumberFormat="1" applyFont="1" applyFill="1" applyBorder="1" applyAlignment="1">
      <alignment horizontal="center" vertical="center" wrapText="1"/>
    </xf>
    <xf numFmtId="164" fontId="7" fillId="7" borderId="9" xfId="0" applyFont="1" applyFill="1" applyBorder="1" applyAlignment="1">
      <alignment vertical="center"/>
    </xf>
    <xf numFmtId="165" fontId="7" fillId="7" borderId="9" xfId="0" applyNumberFormat="1" applyFont="1" applyFill="1" applyBorder="1" applyAlignment="1">
      <alignment vertical="center" wrapText="1"/>
    </xf>
    <xf numFmtId="165" fontId="22" fillId="7" borderId="19" xfId="0" applyNumberFormat="1" applyFont="1" applyFill="1" applyBorder="1" applyAlignment="1">
      <alignment horizontal="right" vertical="center"/>
    </xf>
    <xf numFmtId="164" fontId="4" fillId="7" borderId="9" xfId="0" applyNumberFormat="1" applyFont="1" applyFill="1" applyBorder="1" applyAlignment="1">
      <alignment vertical="center" wrapText="1"/>
    </xf>
    <xf numFmtId="165" fontId="22" fillId="7" borderId="9" xfId="0" applyNumberFormat="1" applyFont="1" applyFill="1" applyBorder="1" applyAlignment="1">
      <alignment vertical="center"/>
    </xf>
    <xf numFmtId="165" fontId="24" fillId="7" borderId="9" xfId="0" applyNumberFormat="1" applyFont="1" applyFill="1" applyBorder="1" applyAlignment="1">
      <alignment vertical="center" wrapText="1"/>
    </xf>
    <xf numFmtId="164" fontId="6" fillId="7" borderId="9" xfId="0" applyNumberFormat="1" applyFont="1" applyFill="1" applyBorder="1" applyAlignment="1">
      <alignment horizontal="justify" vertical="center" wrapText="1"/>
    </xf>
    <xf numFmtId="3" fontId="6" fillId="4" borderId="10" xfId="0" applyNumberFormat="1" applyFont="1" applyFill="1" applyBorder="1" applyAlignment="1">
      <alignment horizontal="center" vertical="center" wrapText="1"/>
    </xf>
    <xf numFmtId="3" fontId="7" fillId="9" borderId="9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right" vertical="center"/>
    </xf>
    <xf numFmtId="164" fontId="22" fillId="0" borderId="9" xfId="0" applyNumberFormat="1" applyFont="1" applyFill="1" applyBorder="1" applyAlignment="1">
      <alignment vertical="center" wrapText="1"/>
    </xf>
    <xf numFmtId="164" fontId="22" fillId="0" borderId="0" xfId="0" applyNumberFormat="1" applyFont="1" applyFill="1"/>
    <xf numFmtId="3" fontId="22" fillId="4" borderId="9" xfId="0" applyNumberFormat="1" applyFont="1" applyFill="1" applyBorder="1" applyAlignment="1">
      <alignment horizontal="center" vertical="center" wrapText="1"/>
    </xf>
    <xf numFmtId="10" fontId="22" fillId="4" borderId="9" xfId="0" applyNumberFormat="1" applyFont="1" applyFill="1" applyBorder="1" applyAlignment="1">
      <alignment horizontal="center" vertical="center" wrapText="1"/>
    </xf>
    <xf numFmtId="49" fontId="28" fillId="7" borderId="9" xfId="5" applyNumberFormat="1" applyFont="1" applyFill="1" applyBorder="1" applyAlignment="1">
      <alignment horizontal="justify" vertical="center" wrapText="1"/>
    </xf>
    <xf numFmtId="9" fontId="6" fillId="4" borderId="9" xfId="5" applyNumberFormat="1" applyFont="1" applyFill="1" applyBorder="1" applyAlignment="1">
      <alignment horizontal="center" vertical="center" wrapText="1"/>
    </xf>
    <xf numFmtId="9" fontId="7" fillId="13" borderId="9" xfId="5" applyFont="1" applyFill="1" applyBorder="1" applyAlignment="1">
      <alignment horizontal="center" vertical="center" wrapText="1"/>
    </xf>
    <xf numFmtId="164" fontId="7" fillId="7" borderId="9" xfId="0" applyFont="1" applyFill="1" applyBorder="1" applyAlignment="1">
      <alignment horizontal="justify" vertical="top" wrapText="1"/>
    </xf>
    <xf numFmtId="164" fontId="7" fillId="7" borderId="9" xfId="0" applyNumberFormat="1" applyFont="1" applyFill="1" applyBorder="1" applyAlignment="1">
      <alignment vertical="center" wrapText="1"/>
    </xf>
    <xf numFmtId="3" fontId="7" fillId="7" borderId="9" xfId="0" applyNumberFormat="1" applyFont="1" applyFill="1" applyBorder="1" applyAlignment="1">
      <alignment vertical="center" wrapText="1"/>
    </xf>
    <xf numFmtId="164" fontId="4" fillId="7" borderId="12" xfId="0" applyNumberFormat="1" applyFont="1" applyFill="1" applyBorder="1" applyAlignment="1">
      <alignment vertical="center" wrapText="1"/>
    </xf>
    <xf numFmtId="49" fontId="1" fillId="7" borderId="9" xfId="0" applyNumberFormat="1" applyFont="1" applyFill="1" applyBorder="1" applyAlignment="1">
      <alignment horizontal="center" vertical="center" wrapText="1"/>
    </xf>
    <xf numFmtId="49" fontId="7" fillId="7" borderId="0" xfId="0" applyNumberFormat="1" applyFont="1" applyFill="1" applyBorder="1" applyAlignment="1">
      <alignment horizontal="center" vertical="center" wrapText="1"/>
    </xf>
    <xf numFmtId="164" fontId="6" fillId="9" borderId="9" xfId="0" applyFont="1" applyFill="1" applyBorder="1" applyAlignment="1">
      <alignment horizontal="justify" vertical="center" wrapText="1"/>
    </xf>
    <xf numFmtId="10" fontId="6" fillId="9" borderId="9" xfId="5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vertical="center" wrapText="1"/>
    </xf>
    <xf numFmtId="10" fontId="6" fillId="9" borderId="9" xfId="0" applyNumberFormat="1" applyFont="1" applyFill="1" applyBorder="1" applyAlignment="1"/>
    <xf numFmtId="10" fontId="6" fillId="9" borderId="9" xfId="5" applyNumberFormat="1" applyFont="1" applyFill="1" applyBorder="1" applyAlignment="1">
      <alignment vertical="center" wrapText="1"/>
    </xf>
    <xf numFmtId="10" fontId="6" fillId="9" borderId="9" xfId="0" applyNumberFormat="1" applyFont="1" applyFill="1" applyBorder="1" applyAlignment="1">
      <alignment horizontal="justify" vertical="top"/>
    </xf>
    <xf numFmtId="10" fontId="6" fillId="9" borderId="9" xfId="0" applyNumberFormat="1" applyFont="1" applyFill="1" applyBorder="1"/>
    <xf numFmtId="10" fontId="6" fillId="9" borderId="9" xfId="0" applyNumberFormat="1" applyFont="1" applyFill="1" applyBorder="1" applyAlignment="1">
      <alignment vertical="top"/>
    </xf>
    <xf numFmtId="1" fontId="6" fillId="4" borderId="11" xfId="0" applyNumberFormat="1" applyFont="1" applyFill="1" applyBorder="1" applyAlignment="1">
      <alignment vertical="center" wrapText="1"/>
    </xf>
    <xf numFmtId="10" fontId="6" fillId="4" borderId="11" xfId="0" applyNumberFormat="1" applyFont="1" applyFill="1" applyBorder="1" applyAlignment="1">
      <alignment vertical="center" wrapText="1"/>
    </xf>
    <xf numFmtId="1" fontId="6" fillId="4" borderId="9" xfId="0" applyNumberFormat="1" applyFont="1" applyFill="1" applyBorder="1" applyAlignment="1">
      <alignment vertical="center" wrapText="1"/>
    </xf>
    <xf numFmtId="10" fontId="24" fillId="11" borderId="9" xfId="5" applyNumberFormat="1" applyFont="1" applyFill="1" applyBorder="1" applyAlignment="1">
      <alignment horizontal="center" vertical="center"/>
    </xf>
    <xf numFmtId="49" fontId="32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64" fontId="5" fillId="9" borderId="9" xfId="0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49" fontId="5" fillId="7" borderId="9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32" fillId="7" borderId="9" xfId="0" applyNumberFormat="1" applyFont="1" applyFill="1" applyBorder="1" applyAlignment="1">
      <alignment horizontal="center" vertical="center" wrapText="1"/>
    </xf>
    <xf numFmtId="164" fontId="5" fillId="7" borderId="9" xfId="0" applyFont="1" applyFill="1" applyBorder="1" applyAlignment="1">
      <alignment horizontal="center" vertical="center"/>
    </xf>
    <xf numFmtId="164" fontId="5" fillId="0" borderId="9" xfId="0" applyFont="1" applyFill="1" applyBorder="1" applyAlignment="1">
      <alignment horizontal="center" vertical="center" wrapText="1"/>
    </xf>
    <xf numFmtId="164" fontId="5" fillId="7" borderId="9" xfId="0" applyFont="1" applyFill="1" applyBorder="1" applyAlignment="1">
      <alignment horizontal="center" vertical="center" wrapText="1"/>
    </xf>
    <xf numFmtId="164" fontId="5" fillId="0" borderId="9" xfId="0" applyFont="1" applyFill="1" applyBorder="1" applyAlignment="1">
      <alignment horizontal="center" vertical="center"/>
    </xf>
    <xf numFmtId="164" fontId="15" fillId="9" borderId="9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7" borderId="9" xfId="0" applyNumberFormat="1" applyFont="1" applyFill="1" applyBorder="1" applyAlignment="1">
      <alignment horizontal="center" vertical="center"/>
    </xf>
    <xf numFmtId="49" fontId="5" fillId="7" borderId="11" xfId="0" applyNumberFormat="1" applyFont="1" applyFill="1" applyBorder="1" applyAlignment="1">
      <alignment horizontal="center" vertical="center" wrapText="1"/>
    </xf>
    <xf numFmtId="164" fontId="5" fillId="9" borderId="9" xfId="0" applyNumberFormat="1" applyFont="1" applyFill="1" applyBorder="1" applyAlignment="1"/>
    <xf numFmtId="3" fontId="1" fillId="0" borderId="9" xfId="0" applyNumberFormat="1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164" fontId="32" fillId="9" borderId="9" xfId="0" applyFont="1" applyFill="1" applyBorder="1" applyAlignment="1">
      <alignment horizontal="center"/>
    </xf>
    <xf numFmtId="1" fontId="32" fillId="0" borderId="9" xfId="0" applyNumberFormat="1" applyFont="1" applyBorder="1" applyAlignment="1">
      <alignment horizontal="center" vertical="center" wrapText="1"/>
    </xf>
    <xf numFmtId="9" fontId="32" fillId="0" borderId="9" xfId="5" applyFont="1" applyBorder="1" applyAlignment="1">
      <alignment horizontal="center" vertical="center" wrapText="1"/>
    </xf>
    <xf numFmtId="10" fontId="7" fillId="9" borderId="9" xfId="5" applyNumberFormat="1" applyFont="1" applyFill="1" applyBorder="1" applyAlignment="1">
      <alignment horizontal="center"/>
    </xf>
    <xf numFmtId="10" fontId="7" fillId="9" borderId="9" xfId="0" applyNumberFormat="1" applyFont="1" applyFill="1" applyBorder="1" applyAlignment="1">
      <alignment vertical="top"/>
    </xf>
    <xf numFmtId="10" fontId="7" fillId="9" borderId="9" xfId="0" applyNumberFormat="1" applyFont="1" applyFill="1" applyBorder="1" applyAlignment="1">
      <alignment vertical="center"/>
    </xf>
    <xf numFmtId="10" fontId="4" fillId="9" borderId="9" xfId="0" applyNumberFormat="1" applyFont="1" applyFill="1" applyBorder="1" applyAlignment="1"/>
    <xf numFmtId="10" fontId="7" fillId="9" borderId="9" xfId="0" applyNumberFormat="1" applyFont="1" applyFill="1" applyBorder="1" applyAlignment="1">
      <alignment horizontal="justify" vertical="center"/>
    </xf>
    <xf numFmtId="10" fontId="7" fillId="9" borderId="9" xfId="5" applyNumberFormat="1" applyFont="1" applyFill="1" applyBorder="1" applyAlignment="1">
      <alignment horizontal="center" vertical="center" wrapText="1"/>
    </xf>
    <xf numFmtId="10" fontId="4" fillId="14" borderId="9" xfId="5" applyNumberFormat="1" applyFont="1" applyFill="1" applyBorder="1" applyAlignment="1">
      <alignment horizontal="center" vertical="center" wrapText="1"/>
    </xf>
    <xf numFmtId="164" fontId="1" fillId="9" borderId="9" xfId="0" applyFont="1" applyFill="1" applyBorder="1" applyAlignment="1">
      <alignment horizontal="center"/>
    </xf>
    <xf numFmtId="164" fontId="19" fillId="9" borderId="9" xfId="0" applyNumberFormat="1" applyFont="1" applyFill="1" applyBorder="1" applyAlignment="1"/>
    <xf numFmtId="164" fontId="1" fillId="9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64" fontId="19" fillId="9" borderId="9" xfId="0" applyFont="1" applyFill="1" applyBorder="1" applyAlignment="1">
      <alignment horizontal="center" vertical="center"/>
    </xf>
    <xf numFmtId="1" fontId="1" fillId="7" borderId="9" xfId="5" applyNumberFormat="1" applyFont="1" applyFill="1" applyBorder="1" applyAlignment="1">
      <alignment horizontal="center" vertical="center" wrapText="1"/>
    </xf>
    <xf numFmtId="3" fontId="1" fillId="0" borderId="9" xfId="2" applyNumberFormat="1" applyFont="1" applyFill="1" applyBorder="1" applyAlignment="1">
      <alignment horizontal="center" vertical="center" wrapText="1"/>
    </xf>
    <xf numFmtId="3" fontId="1" fillId="7" borderId="9" xfId="2" applyNumberFormat="1" applyFont="1" applyFill="1" applyBorder="1" applyAlignment="1">
      <alignment horizontal="center" vertical="center" wrapText="1"/>
    </xf>
    <xf numFmtId="164" fontId="3" fillId="7" borderId="9" xfId="0" applyFont="1" applyFill="1" applyBorder="1" applyAlignment="1">
      <alignment horizontal="justify" vertical="center" wrapText="1"/>
    </xf>
    <xf numFmtId="10" fontId="4" fillId="11" borderId="9" xfId="5" applyNumberFormat="1" applyFont="1" applyFill="1" applyBorder="1" applyAlignment="1">
      <alignment horizontal="center" vertical="center"/>
    </xf>
    <xf numFmtId="165" fontId="24" fillId="0" borderId="9" xfId="0" applyNumberFormat="1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9" fontId="32" fillId="0" borderId="9" xfId="0" applyNumberFormat="1" applyFont="1" applyFill="1" applyBorder="1" applyAlignment="1">
      <alignment horizontal="center" vertical="center"/>
    </xf>
    <xf numFmtId="164" fontId="6" fillId="5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justify" vertical="center" wrapText="1"/>
    </xf>
    <xf numFmtId="49" fontId="6" fillId="7" borderId="9" xfId="0" applyNumberFormat="1" applyFont="1" applyFill="1" applyBorder="1" applyAlignment="1">
      <alignment horizontal="left" vertical="center" wrapText="1"/>
    </xf>
    <xf numFmtId="164" fontId="6" fillId="9" borderId="9" xfId="0" applyFont="1" applyFill="1" applyBorder="1" applyAlignment="1">
      <alignment horizontal="left" vertical="top"/>
    </xf>
    <xf numFmtId="165" fontId="24" fillId="0" borderId="10" xfId="0" applyNumberFormat="1" applyFont="1" applyBorder="1" applyAlignment="1">
      <alignment horizontal="right" vertical="center" wrapText="1"/>
    </xf>
    <xf numFmtId="165" fontId="22" fillId="0" borderId="10" xfId="0" applyNumberFormat="1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164" fontId="6" fillId="9" borderId="9" xfId="0" applyFont="1" applyFill="1" applyBorder="1" applyAlignment="1">
      <alignment horizontal="left"/>
    </xf>
    <xf numFmtId="49" fontId="22" fillId="7" borderId="9" xfId="0" applyNumberFormat="1" applyFont="1" applyFill="1" applyBorder="1" applyAlignment="1">
      <alignment horizontal="left" vertical="center" wrapText="1"/>
    </xf>
    <xf numFmtId="49" fontId="22" fillId="0" borderId="9" xfId="0" applyNumberFormat="1" applyFont="1" applyFill="1" applyBorder="1" applyAlignment="1">
      <alignment horizontal="left" vertical="center" wrapText="1"/>
    </xf>
    <xf numFmtId="164" fontId="3" fillId="9" borderId="9" xfId="0" applyFont="1" applyFill="1" applyBorder="1" applyAlignment="1">
      <alignment horizontal="left" vertical="center"/>
    </xf>
    <xf numFmtId="164" fontId="22" fillId="0" borderId="9" xfId="0" applyNumberFormat="1" applyFont="1" applyBorder="1" applyAlignment="1" applyProtection="1">
      <alignment horizontal="left" vertical="center" wrapText="1"/>
    </xf>
    <xf numFmtId="164" fontId="6" fillId="9" borderId="9" xfId="0" applyNumberFormat="1" applyFont="1" applyFill="1" applyBorder="1" applyAlignment="1">
      <alignment horizontal="left"/>
    </xf>
    <xf numFmtId="164" fontId="22" fillId="9" borderId="9" xfId="0" applyFont="1" applyFill="1" applyBorder="1" applyAlignment="1">
      <alignment horizontal="left"/>
    </xf>
    <xf numFmtId="165" fontId="22" fillId="0" borderId="9" xfId="0" applyNumberFormat="1" applyFont="1" applyFill="1" applyBorder="1" applyAlignment="1">
      <alignment horizontal="left" vertical="center" wrapText="1"/>
    </xf>
    <xf numFmtId="164" fontId="7" fillId="9" borderId="9" xfId="0" applyFont="1" applyFill="1" applyBorder="1" applyAlignment="1">
      <alignment horizontal="left"/>
    </xf>
    <xf numFmtId="164" fontId="4" fillId="9" borderId="9" xfId="0" applyNumberFormat="1" applyFont="1" applyFill="1" applyBorder="1" applyAlignment="1">
      <alignment horizontal="left"/>
    </xf>
    <xf numFmtId="164" fontId="7" fillId="9" borderId="9" xfId="0" applyFont="1" applyFill="1" applyBorder="1" applyAlignment="1">
      <alignment horizontal="left" vertical="center"/>
    </xf>
    <xf numFmtId="164" fontId="4" fillId="9" borderId="9" xfId="0" applyFont="1" applyFill="1" applyBorder="1" applyAlignment="1">
      <alignment horizontal="left" vertical="center"/>
    </xf>
    <xf numFmtId="1" fontId="32" fillId="0" borderId="9" xfId="0" applyNumberFormat="1" applyFont="1" applyFill="1" applyBorder="1" applyAlignment="1">
      <alignment horizontal="center" vertical="center" wrapText="1"/>
    </xf>
    <xf numFmtId="164" fontId="6" fillId="9" borderId="9" xfId="0" applyNumberFormat="1" applyFont="1" applyFill="1" applyBorder="1" applyAlignment="1">
      <alignment horizontal="center"/>
    </xf>
    <xf numFmtId="164" fontId="23" fillId="0" borderId="3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2" fillId="11" borderId="9" xfId="0" applyFont="1" applyFill="1" applyBorder="1" applyAlignment="1">
      <alignment horizontal="center"/>
    </xf>
    <xf numFmtId="164" fontId="22" fillId="0" borderId="3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7" fillId="5" borderId="9" xfId="0" applyFont="1" applyFill="1" applyBorder="1" applyAlignment="1">
      <alignment horizontal="center" vertical="center"/>
    </xf>
    <xf numFmtId="164" fontId="7" fillId="0" borderId="0" xfId="0" applyFont="1" applyAlignment="1">
      <alignment horizontal="center"/>
    </xf>
    <xf numFmtId="3" fontId="22" fillId="0" borderId="0" xfId="0" applyNumberFormat="1" applyFont="1"/>
    <xf numFmtId="49" fontId="7" fillId="0" borderId="10" xfId="0" applyNumberFormat="1" applyFont="1" applyFill="1" applyBorder="1" applyAlignment="1">
      <alignment horizontal="center" vertical="center" wrapText="1"/>
    </xf>
    <xf numFmtId="3" fontId="1" fillId="7" borderId="9" xfId="0" applyNumberFormat="1" applyFont="1" applyFill="1" applyBorder="1" applyAlignment="1">
      <alignment horizontal="center" vertical="center" wrapText="1"/>
    </xf>
    <xf numFmtId="3" fontId="32" fillId="7" borderId="9" xfId="0" applyNumberFormat="1" applyFont="1" applyFill="1" applyBorder="1" applyAlignment="1">
      <alignment horizontal="center" vertical="center" wrapText="1"/>
    </xf>
    <xf numFmtId="3" fontId="32" fillId="0" borderId="9" xfId="0" applyNumberFormat="1" applyFont="1" applyFill="1" applyBorder="1" applyAlignment="1">
      <alignment horizontal="center" vertical="center" wrapText="1"/>
    </xf>
    <xf numFmtId="169" fontId="7" fillId="7" borderId="9" xfId="0" applyNumberFormat="1" applyFont="1" applyFill="1" applyBorder="1" applyAlignment="1">
      <alignment horizontal="center" vertical="center" wrapText="1"/>
    </xf>
    <xf numFmtId="164" fontId="24" fillId="7" borderId="9" xfId="0" applyNumberFormat="1" applyFont="1" applyFill="1" applyBorder="1" applyAlignment="1">
      <alignment vertical="center" wrapText="1"/>
    </xf>
    <xf numFmtId="49" fontId="22" fillId="7" borderId="9" xfId="5" applyNumberFormat="1" applyFont="1" applyFill="1" applyBorder="1" applyAlignment="1">
      <alignment horizontal="center" vertical="center" wrapText="1"/>
    </xf>
    <xf numFmtId="49" fontId="7" fillId="16" borderId="9" xfId="0" applyNumberFormat="1" applyFont="1" applyFill="1" applyBorder="1" applyAlignment="1">
      <alignment horizontal="left" vertical="center" wrapText="1"/>
    </xf>
    <xf numFmtId="49" fontId="7" fillId="16" borderId="9" xfId="0" applyNumberFormat="1" applyFont="1" applyFill="1" applyBorder="1" applyAlignment="1">
      <alignment horizontal="left" wrapText="1"/>
    </xf>
    <xf numFmtId="9" fontId="1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64" fontId="6" fillId="7" borderId="10" xfId="0" applyNumberFormat="1" applyFont="1" applyFill="1" applyBorder="1" applyAlignment="1">
      <alignment horizontal="justify" vertical="center" wrapText="1"/>
    </xf>
    <xf numFmtId="164" fontId="24" fillId="8" borderId="9" xfId="0" applyFont="1" applyFill="1" applyBorder="1" applyAlignment="1">
      <alignment horizontal="center" vertical="center" wrapText="1"/>
    </xf>
    <xf numFmtId="49" fontId="22" fillId="7" borderId="10" xfId="0" applyNumberFormat="1" applyFont="1" applyFill="1" applyBorder="1" applyAlignment="1">
      <alignment horizontal="center" vertical="center" wrapText="1"/>
    </xf>
    <xf numFmtId="10" fontId="22" fillId="7" borderId="10" xfId="5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justify" vertical="center" wrapText="1"/>
    </xf>
    <xf numFmtId="10" fontId="22" fillId="0" borderId="10" xfId="5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10" fontId="6" fillId="7" borderId="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10" fontId="7" fillId="0" borderId="10" xfId="5" applyNumberFormat="1" applyFont="1" applyBorder="1" applyAlignment="1">
      <alignment horizontal="center" vertical="center" wrapText="1"/>
    </xf>
    <xf numFmtId="164" fontId="24" fillId="8" borderId="9" xfId="0" applyFont="1" applyFill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left" vertical="center" wrapText="1"/>
    </xf>
    <xf numFmtId="164" fontId="6" fillId="0" borderId="11" xfId="0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0" fontId="22" fillId="7" borderId="10" xfId="5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justify" vertical="center" wrapText="1"/>
    </xf>
    <xf numFmtId="10" fontId="22" fillId="0" borderId="10" xfId="5" applyNumberFormat="1" applyFont="1" applyBorder="1" applyAlignment="1">
      <alignment horizontal="center" vertical="center" wrapText="1"/>
    </xf>
    <xf numFmtId="164" fontId="22" fillId="7" borderId="10" xfId="0" applyFont="1" applyFill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9" fontId="1" fillId="0" borderId="9" xfId="5" applyFont="1" applyFill="1" applyBorder="1" applyAlignment="1" applyProtection="1">
      <alignment horizontal="center" vertical="center" wrapText="1"/>
      <protection locked="0"/>
    </xf>
    <xf numFmtId="1" fontId="1" fillId="0" borderId="9" xfId="5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justify" vertical="center" wrapText="1"/>
    </xf>
    <xf numFmtId="10" fontId="7" fillId="7" borderId="10" xfId="5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10" fontId="7" fillId="7" borderId="9" xfId="5" applyNumberFormat="1" applyFont="1" applyFill="1" applyBorder="1" applyAlignment="1">
      <alignment horizontal="center" vertical="center" wrapText="1"/>
    </xf>
    <xf numFmtId="10" fontId="7" fillId="0" borderId="10" xfId="5" applyNumberFormat="1" applyFont="1" applyFill="1" applyBorder="1" applyAlignment="1">
      <alignment horizontal="center" vertical="center" wrapText="1"/>
    </xf>
    <xf numFmtId="10" fontId="7" fillId="0" borderId="10" xfId="5" applyNumberFormat="1" applyFont="1" applyBorder="1" applyAlignment="1">
      <alignment horizontal="center" vertical="center" wrapText="1"/>
    </xf>
    <xf numFmtId="164" fontId="4" fillId="3" borderId="9" xfId="0" applyFont="1" applyFill="1" applyBorder="1" applyAlignment="1">
      <alignment horizontal="center" vertical="center" wrapText="1"/>
    </xf>
    <xf numFmtId="164" fontId="7" fillId="0" borderId="11" xfId="0" applyFont="1" applyBorder="1" applyAlignment="1">
      <alignment horizontal="justify" vertical="center" wrapText="1"/>
    </xf>
    <xf numFmtId="49" fontId="7" fillId="7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10" fontId="7" fillId="0" borderId="10" xfId="5" applyNumberFormat="1" applyFont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0" fontId="6" fillId="0" borderId="10" xfId="5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0" fontId="6" fillId="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top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0" fontId="6" fillId="0" borderId="10" xfId="5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0" fontId="6" fillId="0" borderId="9" xfId="0" applyNumberFormat="1" applyFont="1" applyFill="1" applyBorder="1" applyAlignment="1">
      <alignment horizontal="center" vertical="center"/>
    </xf>
    <xf numFmtId="10" fontId="6" fillId="0" borderId="9" xfId="5" applyNumberFormat="1" applyFont="1" applyFill="1" applyBorder="1" applyAlignment="1">
      <alignment horizontal="center" vertical="center" wrapText="1"/>
    </xf>
    <xf numFmtId="10" fontId="7" fillId="0" borderId="10" xfId="5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7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4" fontId="23" fillId="0" borderId="0" xfId="0" applyFont="1" applyBorder="1" applyAlignment="1">
      <alignment horizontal="left"/>
    </xf>
    <xf numFmtId="49" fontId="24" fillId="7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4" fillId="7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10" fillId="0" borderId="3" xfId="0" applyFont="1" applyBorder="1" applyAlignment="1">
      <alignment horizontal="left"/>
    </xf>
    <xf numFmtId="164" fontId="10" fillId="0" borderId="0" xfId="0" applyFont="1" applyBorder="1" applyAlignment="1">
      <alignment horizontal="left"/>
    </xf>
    <xf numFmtId="164" fontId="7" fillId="9" borderId="9" xfId="0" applyFont="1" applyFill="1" applyBorder="1" applyAlignment="1">
      <alignment horizontal="left" vertical="top"/>
    </xf>
    <xf numFmtId="49" fontId="4" fillId="7" borderId="9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64" fontId="4" fillId="5" borderId="9" xfId="0" applyFont="1" applyFill="1" applyBorder="1" applyAlignment="1">
      <alignment horizontal="left" vertical="center" wrapText="1"/>
    </xf>
    <xf numFmtId="164" fontId="7" fillId="0" borderId="0" xfId="0" applyFont="1" applyAlignment="1">
      <alignment horizontal="left"/>
    </xf>
    <xf numFmtId="164" fontId="23" fillId="0" borderId="3" xfId="0" applyFont="1" applyBorder="1" applyAlignment="1">
      <alignment horizontal="left"/>
    </xf>
    <xf numFmtId="49" fontId="24" fillId="0" borderId="10" xfId="0" applyNumberFormat="1" applyFont="1" applyBorder="1" applyAlignment="1">
      <alignment horizontal="left" vertical="center" wrapText="1"/>
    </xf>
    <xf numFmtId="164" fontId="22" fillId="9" borderId="9" xfId="0" applyFont="1" applyFill="1" applyBorder="1" applyAlignment="1">
      <alignment horizontal="left" vertical="top"/>
    </xf>
    <xf numFmtId="3" fontId="24" fillId="11" borderId="9" xfId="0" applyNumberFormat="1" applyFont="1" applyFill="1" applyBorder="1" applyAlignment="1">
      <alignment horizontal="left" vertical="center" wrapText="1"/>
    </xf>
    <xf numFmtId="164" fontId="22" fillId="0" borderId="0" xfId="0" applyFont="1" applyAlignment="1">
      <alignment horizontal="left"/>
    </xf>
    <xf numFmtId="0" fontId="24" fillId="0" borderId="10" xfId="0" applyNumberFormat="1" applyFont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24" fillId="11" borderId="9" xfId="0" applyNumberFormat="1" applyFont="1" applyFill="1" applyBorder="1" applyAlignment="1">
      <alignment horizontal="left" wrapText="1"/>
    </xf>
    <xf numFmtId="164" fontId="22" fillId="0" borderId="3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164" fontId="8" fillId="0" borderId="3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7" borderId="19" xfId="0" applyNumberFormat="1" applyFont="1" applyFill="1" applyBorder="1" applyAlignment="1">
      <alignment horizontal="left" vertical="center" wrapText="1"/>
    </xf>
    <xf numFmtId="49" fontId="3" fillId="5" borderId="9" xfId="0" applyNumberFormat="1" applyFont="1" applyFill="1" applyBorder="1" applyAlignment="1">
      <alignment horizontal="left" vertical="center" wrapText="1"/>
    </xf>
    <xf numFmtId="164" fontId="6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2" fillId="7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64" fontId="7" fillId="9" borderId="9" xfId="0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64" fontId="22" fillId="0" borderId="10" xfId="0" applyFont="1" applyBorder="1" applyAlignment="1">
      <alignment horizontal="center" vertical="center" wrapText="1"/>
    </xf>
    <xf numFmtId="164" fontId="22" fillId="9" borderId="9" xfId="0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7" borderId="10" xfId="0" applyNumberFormat="1" applyFont="1" applyFill="1" applyBorder="1" applyAlignment="1">
      <alignment horizontal="center" vertical="top" wrapText="1"/>
    </xf>
    <xf numFmtId="164" fontId="6" fillId="9" borderId="9" xfId="0" applyFont="1" applyFill="1" applyBorder="1" applyAlignment="1">
      <alignment horizontal="center" vertical="top"/>
    </xf>
    <xf numFmtId="164" fontId="6" fillId="0" borderId="0" xfId="0" applyFont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7" borderId="10" xfId="0" applyNumberFormat="1" applyFont="1" applyFill="1" applyBorder="1" applyAlignment="1">
      <alignment horizontal="left" vertical="center" wrapText="1"/>
    </xf>
    <xf numFmtId="164" fontId="3" fillId="7" borderId="0" xfId="0" applyNumberFormat="1" applyFont="1" applyFill="1" applyBorder="1" applyAlignment="1">
      <alignment horizontal="justify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67" fontId="22" fillId="0" borderId="9" xfId="3" applyNumberFormat="1" applyFont="1" applyFill="1" applyBorder="1" applyAlignment="1">
      <alignment vertical="center"/>
    </xf>
    <xf numFmtId="164" fontId="22" fillId="0" borderId="9" xfId="0" applyFont="1" applyBorder="1"/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justify" vertical="center" wrapText="1"/>
    </xf>
    <xf numFmtId="164" fontId="36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49" fontId="7" fillId="0" borderId="9" xfId="0" applyNumberFormat="1" applyFont="1" applyFill="1" applyBorder="1" applyAlignment="1">
      <alignment horizontal="left" vertical="center" wrapText="1"/>
    </xf>
    <xf numFmtId="164" fontId="0" fillId="0" borderId="0" xfId="0" applyFont="1" applyAlignment="1">
      <alignment horizontal="center"/>
    </xf>
    <xf numFmtId="164" fontId="37" fillId="3" borderId="13" xfId="0" applyFont="1" applyFill="1" applyBorder="1" applyAlignment="1" applyProtection="1">
      <alignment horizontal="center" vertical="center" wrapText="1"/>
    </xf>
    <xf numFmtId="164" fontId="37" fillId="3" borderId="20" xfId="0" applyFont="1" applyFill="1" applyBorder="1" applyAlignment="1" applyProtection="1">
      <alignment horizontal="center" vertical="center" wrapText="1"/>
    </xf>
    <xf numFmtId="164" fontId="37" fillId="3" borderId="21" xfId="0" applyFont="1" applyFill="1" applyBorder="1" applyAlignment="1" applyProtection="1">
      <alignment horizontal="center" vertical="center" wrapText="1"/>
    </xf>
    <xf numFmtId="10" fontId="0" fillId="0" borderId="9" xfId="0" applyNumberFormat="1" applyFont="1" applyBorder="1" applyAlignment="1">
      <alignment horizontal="center"/>
    </xf>
    <xf numFmtId="10" fontId="0" fillId="0" borderId="17" xfId="0" applyNumberFormat="1" applyFont="1" applyBorder="1" applyAlignment="1">
      <alignment horizontal="center"/>
    </xf>
    <xf numFmtId="164" fontId="0" fillId="0" borderId="15" xfId="0" applyBorder="1"/>
    <xf numFmtId="164" fontId="0" fillId="0" borderId="16" xfId="0" applyBorder="1"/>
    <xf numFmtId="3" fontId="0" fillId="0" borderId="9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vertical="center" wrapText="1"/>
    </xf>
    <xf numFmtId="10" fontId="6" fillId="0" borderId="11" xfId="0" applyNumberFormat="1" applyFont="1" applyFill="1" applyBorder="1" applyAlignment="1">
      <alignment vertical="center" wrapText="1"/>
    </xf>
    <xf numFmtId="164" fontId="22" fillId="7" borderId="0" xfId="0" applyFont="1" applyFill="1" applyBorder="1" applyAlignment="1">
      <alignment horizontal="justify" vertical="center" wrapText="1"/>
    </xf>
    <xf numFmtId="164" fontId="7" fillId="13" borderId="9" xfId="0" applyFont="1" applyFill="1" applyBorder="1" applyAlignment="1">
      <alignment vertical="center"/>
    </xf>
    <xf numFmtId="10" fontId="7" fillId="0" borderId="9" xfId="0" applyNumberFormat="1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15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/>
    </xf>
    <xf numFmtId="164" fontId="3" fillId="3" borderId="14" xfId="0" applyFont="1" applyFill="1" applyBorder="1" applyAlignment="1">
      <alignment horizontal="center" vertical="center"/>
    </xf>
    <xf numFmtId="164" fontId="33" fillId="15" borderId="20" xfId="0" applyFont="1" applyFill="1" applyBorder="1" applyAlignment="1">
      <alignment horizontal="center" wrapText="1"/>
    </xf>
    <xf numFmtId="164" fontId="33" fillId="15" borderId="20" xfId="0" applyFont="1" applyFill="1" applyBorder="1" applyAlignment="1">
      <alignment horizontal="center"/>
    </xf>
    <xf numFmtId="164" fontId="33" fillId="15" borderId="21" xfId="0" applyFont="1" applyFill="1" applyBorder="1" applyAlignment="1">
      <alignment horizontal="center"/>
    </xf>
    <xf numFmtId="164" fontId="3" fillId="14" borderId="9" xfId="0" applyFont="1" applyFill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0" fontId="7" fillId="7" borderId="9" xfId="5" applyNumberFormat="1" applyFont="1" applyFill="1" applyBorder="1" applyAlignment="1">
      <alignment horizontal="center" vertical="center" wrapText="1"/>
    </xf>
    <xf numFmtId="164" fontId="6" fillId="0" borderId="10" xfId="0" applyFont="1" applyBorder="1" applyAlignment="1">
      <alignment horizontal="center"/>
    </xf>
    <xf numFmtId="164" fontId="6" fillId="0" borderId="19" xfId="0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164" fontId="3" fillId="0" borderId="3" xfId="4" applyFont="1" applyFill="1" applyBorder="1" applyAlignment="1" applyProtection="1">
      <alignment horizontal="center" vertical="center" wrapText="1"/>
      <protection locked="0"/>
    </xf>
    <xf numFmtId="164" fontId="3" fillId="0" borderId="0" xfId="4" applyFont="1" applyFill="1" applyBorder="1" applyAlignment="1" applyProtection="1">
      <alignment horizontal="center" vertical="center" wrapText="1"/>
      <protection locked="0"/>
    </xf>
    <xf numFmtId="164" fontId="3" fillId="0" borderId="7" xfId="4" applyFont="1" applyFill="1" applyBorder="1" applyAlignment="1" applyProtection="1">
      <alignment horizontal="center" vertical="center" wrapText="1"/>
      <protection locked="0"/>
    </xf>
    <xf numFmtId="164" fontId="5" fillId="0" borderId="9" xfId="4" applyFont="1" applyFill="1" applyBorder="1" applyAlignment="1" applyProtection="1">
      <alignment horizontal="left" vertical="center" wrapText="1"/>
      <protection locked="0"/>
    </xf>
    <xf numFmtId="164" fontId="24" fillId="8" borderId="9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164" fontId="6" fillId="0" borderId="9" xfId="4" applyFont="1" applyFill="1" applyBorder="1" applyAlignment="1" applyProtection="1">
      <alignment horizontal="left" vertical="center" wrapText="1"/>
      <protection locked="0"/>
    </xf>
    <xf numFmtId="164" fontId="3" fillId="3" borderId="10" xfId="0" applyFont="1" applyFill="1" applyBorder="1" applyAlignment="1">
      <alignment horizontal="center" vertical="center" wrapText="1"/>
    </xf>
    <xf numFmtId="164" fontId="3" fillId="3" borderId="11" xfId="0" applyFont="1" applyFill="1" applyBorder="1" applyAlignment="1">
      <alignment horizontal="center" vertical="center" wrapText="1"/>
    </xf>
    <xf numFmtId="164" fontId="3" fillId="3" borderId="12" xfId="0" applyFont="1" applyFill="1" applyBorder="1" applyAlignment="1">
      <alignment horizontal="center" vertical="center" wrapText="1"/>
    </xf>
    <xf numFmtId="164" fontId="3" fillId="3" borderId="22" xfId="0" applyFont="1" applyFill="1" applyBorder="1" applyAlignment="1">
      <alignment horizontal="center" vertical="center"/>
    </xf>
    <xf numFmtId="164" fontId="3" fillId="3" borderId="23" xfId="0" applyFont="1" applyFill="1" applyBorder="1" applyAlignment="1">
      <alignment horizontal="center" vertical="center"/>
    </xf>
    <xf numFmtId="10" fontId="6" fillId="0" borderId="10" xfId="5" applyNumberFormat="1" applyFont="1" applyBorder="1" applyAlignment="1">
      <alignment horizontal="center" vertical="center"/>
    </xf>
    <xf numFmtId="10" fontId="6" fillId="0" borderId="19" xfId="5" applyNumberFormat="1" applyFont="1" applyBorder="1" applyAlignment="1">
      <alignment horizontal="center" vertical="center"/>
    </xf>
    <xf numFmtId="10" fontId="6" fillId="0" borderId="11" xfId="5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164" fontId="22" fillId="0" borderId="19" xfId="0" applyFont="1" applyBorder="1" applyAlignment="1">
      <alignment horizontal="justify"/>
    </xf>
    <xf numFmtId="10" fontId="6" fillId="0" borderId="10" xfId="5" applyNumberFormat="1" applyFont="1" applyFill="1" applyBorder="1" applyAlignment="1">
      <alignment horizontal="center" vertical="center"/>
    </xf>
    <xf numFmtId="10" fontId="6" fillId="0" borderId="19" xfId="5" applyNumberFormat="1" applyFont="1" applyFill="1" applyBorder="1" applyAlignment="1">
      <alignment horizontal="center" vertical="center"/>
    </xf>
    <xf numFmtId="10" fontId="6" fillId="0" borderId="11" xfId="5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64" fontId="6" fillId="0" borderId="10" xfId="0" applyFont="1" applyFill="1" applyBorder="1" applyAlignment="1">
      <alignment horizontal="justify"/>
    </xf>
    <xf numFmtId="164" fontId="6" fillId="0" borderId="19" xfId="0" applyFont="1" applyFill="1" applyBorder="1" applyAlignment="1">
      <alignment horizontal="justify"/>
    </xf>
    <xf numFmtId="164" fontId="6" fillId="0" borderId="11" xfId="0" applyFont="1" applyFill="1" applyBorder="1" applyAlignment="1">
      <alignment horizontal="justify"/>
    </xf>
    <xf numFmtId="164" fontId="6" fillId="0" borderId="10" xfId="0" applyNumberFormat="1" applyFont="1" applyBorder="1" applyAlignment="1">
      <alignment horizontal="center" vertical="center" wrapText="1"/>
    </xf>
    <xf numFmtId="164" fontId="0" fillId="0" borderId="11" xfId="0" applyBorder="1"/>
    <xf numFmtId="164" fontId="3" fillId="0" borderId="10" xfId="0" applyNumberFormat="1" applyFont="1" applyBorder="1" applyAlignment="1">
      <alignment horizontal="right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 wrapText="1"/>
    </xf>
    <xf numFmtId="10" fontId="6" fillId="4" borderId="10" xfId="0" applyNumberFormat="1" applyFont="1" applyFill="1" applyBorder="1" applyAlignment="1">
      <alignment horizontal="center" vertical="center" wrapText="1"/>
    </xf>
    <xf numFmtId="10" fontId="6" fillId="4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9" xfId="0" applyNumberFormat="1" applyFont="1" applyFill="1" applyBorder="1" applyAlignment="1">
      <alignment horizontal="justify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164" fontId="6" fillId="0" borderId="10" xfId="0" applyFont="1" applyBorder="1" applyAlignment="1">
      <alignment horizontal="justify" vertical="center" wrapText="1"/>
    </xf>
    <xf numFmtId="10" fontId="6" fillId="0" borderId="10" xfId="5" applyNumberFormat="1" applyFont="1" applyFill="1" applyBorder="1" applyAlignment="1">
      <alignment horizontal="center" vertical="center" wrapText="1"/>
    </xf>
    <xf numFmtId="10" fontId="6" fillId="0" borderId="11" xfId="5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left" vertical="center" wrapText="1"/>
    </xf>
    <xf numFmtId="49" fontId="22" fillId="7" borderId="11" xfId="0" applyNumberFormat="1" applyFont="1" applyFill="1" applyBorder="1" applyAlignment="1">
      <alignment horizontal="left" vertical="center" wrapText="1"/>
    </xf>
    <xf numFmtId="9" fontId="6" fillId="4" borderId="10" xfId="0" applyNumberFormat="1" applyFont="1" applyFill="1" applyBorder="1" applyAlignment="1">
      <alignment horizontal="center" vertical="center" wrapText="1"/>
    </xf>
    <xf numFmtId="9" fontId="6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22" fillId="7" borderId="10" xfId="0" applyNumberFormat="1" applyFont="1" applyFill="1" applyBorder="1" applyAlignment="1">
      <alignment horizontal="center" vertical="center" wrapText="1"/>
    </xf>
    <xf numFmtId="49" fontId="22" fillId="7" borderId="11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left" vertical="center" wrapText="1"/>
    </xf>
    <xf numFmtId="10" fontId="6" fillId="4" borderId="1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horizontal="justify" vertical="top" wrapText="1"/>
    </xf>
    <xf numFmtId="10" fontId="6" fillId="0" borderId="19" xfId="5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9" fontId="6" fillId="4" borderId="10" xfId="5" applyFont="1" applyFill="1" applyBorder="1" applyAlignment="1">
      <alignment horizontal="center" vertical="center" wrapText="1"/>
    </xf>
    <xf numFmtId="9" fontId="6" fillId="4" borderId="19" xfId="5" applyFont="1" applyFill="1" applyBorder="1" applyAlignment="1">
      <alignment horizontal="center" vertical="center" wrapText="1"/>
    </xf>
    <xf numFmtId="9" fontId="6" fillId="4" borderId="11" xfId="5" applyFont="1" applyFill="1" applyBorder="1" applyAlignment="1">
      <alignment horizontal="center" vertical="center" wrapText="1"/>
    </xf>
    <xf numFmtId="10" fontId="7" fillId="7" borderId="10" xfId="5" applyNumberFormat="1" applyFont="1" applyFill="1" applyBorder="1" applyAlignment="1">
      <alignment horizontal="center" vertical="center" wrapText="1"/>
    </xf>
    <xf numFmtId="10" fontId="7" fillId="7" borderId="11" xfId="5" applyNumberFormat="1" applyFont="1" applyFill="1" applyBorder="1" applyAlignment="1">
      <alignment horizontal="center" vertical="center" wrapText="1"/>
    </xf>
    <xf numFmtId="49" fontId="24" fillId="7" borderId="10" xfId="0" applyNumberFormat="1" applyFont="1" applyFill="1" applyBorder="1" applyAlignment="1">
      <alignment horizontal="left" vertical="center" wrapText="1"/>
    </xf>
    <xf numFmtId="49" fontId="24" fillId="7" borderId="11" xfId="0" applyNumberFormat="1" applyFont="1" applyFill="1" applyBorder="1" applyAlignment="1">
      <alignment horizontal="left" vertical="center" wrapText="1"/>
    </xf>
    <xf numFmtId="10" fontId="7" fillId="7" borderId="19" xfId="5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7" fillId="7" borderId="10" xfId="0" applyNumberFormat="1" applyFont="1" applyFill="1" applyBorder="1" applyAlignment="1">
      <alignment horizontal="justify" vertical="center" wrapText="1"/>
    </xf>
    <xf numFmtId="49" fontId="7" fillId="7" borderId="19" xfId="0" applyNumberFormat="1" applyFont="1" applyFill="1" applyBorder="1" applyAlignment="1">
      <alignment horizontal="justify" vertical="center" wrapText="1"/>
    </xf>
    <xf numFmtId="49" fontId="7" fillId="7" borderId="11" xfId="0" applyNumberFormat="1" applyFont="1" applyFill="1" applyBorder="1" applyAlignment="1">
      <alignment horizontal="justify" vertical="center" wrapText="1"/>
    </xf>
    <xf numFmtId="49" fontId="22" fillId="7" borderId="10" xfId="0" applyNumberFormat="1" applyFont="1" applyFill="1" applyBorder="1" applyAlignment="1">
      <alignment horizontal="left" vertical="center" wrapText="1"/>
    </xf>
    <xf numFmtId="49" fontId="7" fillId="7" borderId="10" xfId="0" applyNumberFormat="1" applyFont="1" applyFill="1" applyBorder="1" applyAlignment="1">
      <alignment horizontal="center" vertical="center" wrapText="1"/>
    </xf>
    <xf numFmtId="49" fontId="7" fillId="7" borderId="19" xfId="0" applyNumberFormat="1" applyFont="1" applyFill="1" applyBorder="1" applyAlignment="1">
      <alignment horizontal="center" vertical="center" wrapText="1"/>
    </xf>
    <xf numFmtId="49" fontId="7" fillId="7" borderId="11" xfId="0" applyNumberFormat="1" applyFont="1" applyFill="1" applyBorder="1" applyAlignment="1">
      <alignment horizontal="center" vertical="center" wrapText="1"/>
    </xf>
    <xf numFmtId="10" fontId="22" fillId="7" borderId="10" xfId="5" applyNumberFormat="1" applyFont="1" applyFill="1" applyBorder="1" applyAlignment="1">
      <alignment horizontal="center" vertical="center" wrapText="1"/>
    </xf>
    <xf numFmtId="10" fontId="22" fillId="7" borderId="11" xfId="5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left" vertical="center" wrapText="1"/>
    </xf>
    <xf numFmtId="49" fontId="4" fillId="7" borderId="11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0" fontId="22" fillId="0" borderId="10" xfId="5" applyNumberFormat="1" applyFont="1" applyBorder="1" applyAlignment="1">
      <alignment horizontal="center" vertical="center" wrapText="1"/>
    </xf>
    <xf numFmtId="10" fontId="22" fillId="0" borderId="11" xfId="5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10" fontId="6" fillId="7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justify" vertical="center" wrapText="1"/>
    </xf>
    <xf numFmtId="49" fontId="22" fillId="0" borderId="19" xfId="0" applyNumberFormat="1" applyFont="1" applyBorder="1" applyAlignment="1">
      <alignment horizontal="justify" vertical="center" wrapText="1"/>
    </xf>
    <xf numFmtId="49" fontId="22" fillId="0" borderId="11" xfId="0" applyNumberFormat="1" applyFont="1" applyBorder="1" applyAlignment="1">
      <alignment horizontal="justify" vertical="center" wrapText="1"/>
    </xf>
    <xf numFmtId="164" fontId="24" fillId="8" borderId="10" xfId="0" applyFont="1" applyFill="1" applyBorder="1" applyAlignment="1">
      <alignment horizontal="center" vertical="center" wrapText="1"/>
    </xf>
    <xf numFmtId="164" fontId="24" fillId="8" borderId="11" xfId="0" applyFont="1" applyFill="1" applyBorder="1" applyAlignment="1">
      <alignment horizontal="center" vertical="center" wrapText="1"/>
    </xf>
    <xf numFmtId="10" fontId="22" fillId="7" borderId="19" xfId="5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left" vertical="center" wrapText="1"/>
    </xf>
    <xf numFmtId="10" fontId="22" fillId="0" borderId="19" xfId="5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164" fontId="22" fillId="0" borderId="10" xfId="0" applyFont="1" applyBorder="1" applyAlignment="1">
      <alignment horizontal="center"/>
    </xf>
    <xf numFmtId="164" fontId="22" fillId="0" borderId="19" xfId="0" applyFont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3" fillId="0" borderId="4" xfId="0" applyFont="1" applyBorder="1" applyAlignment="1">
      <alignment horizontal="left"/>
    </xf>
    <xf numFmtId="164" fontId="23" fillId="0" borderId="0" xfId="0" applyFont="1" applyBorder="1" applyAlignment="1">
      <alignment horizontal="left"/>
    </xf>
    <xf numFmtId="164" fontId="24" fillId="8" borderId="9" xfId="0" applyFont="1" applyFill="1" applyBorder="1" applyAlignment="1">
      <alignment horizontal="center" vertical="center"/>
    </xf>
    <xf numFmtId="164" fontId="5" fillId="0" borderId="12" xfId="4" applyFont="1" applyFill="1" applyBorder="1" applyAlignment="1" applyProtection="1">
      <alignment horizontal="left" vertical="center" wrapText="1"/>
      <protection locked="0"/>
    </xf>
    <xf numFmtId="164" fontId="5" fillId="0" borderId="23" xfId="4" applyFont="1" applyFill="1" applyBorder="1" applyAlignment="1" applyProtection="1">
      <alignment horizontal="left" vertical="center" wrapText="1"/>
      <protection locked="0"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19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right" vertical="center"/>
    </xf>
    <xf numFmtId="165" fontId="22" fillId="0" borderId="19" xfId="0" applyNumberFormat="1" applyFont="1" applyBorder="1" applyAlignment="1">
      <alignment horizontal="right" vertical="center"/>
    </xf>
    <xf numFmtId="49" fontId="7" fillId="0" borderId="19" xfId="0" applyNumberFormat="1" applyFont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justify"/>
    </xf>
    <xf numFmtId="164" fontId="22" fillId="0" borderId="11" xfId="0" applyFont="1" applyFill="1" applyBorder="1" applyAlignment="1">
      <alignment horizontal="justify"/>
    </xf>
    <xf numFmtId="10" fontId="22" fillId="7" borderId="10" xfId="5" applyNumberFormat="1" applyFont="1" applyFill="1" applyBorder="1" applyAlignment="1">
      <alignment horizontal="center" vertical="center"/>
    </xf>
    <xf numFmtId="10" fontId="22" fillId="7" borderId="11" xfId="5" applyNumberFormat="1" applyFont="1" applyFill="1" applyBorder="1" applyAlignment="1">
      <alignment horizontal="center" vertical="center"/>
    </xf>
    <xf numFmtId="164" fontId="22" fillId="0" borderId="1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10" fontId="6" fillId="7" borderId="10" xfId="5" applyNumberFormat="1" applyFont="1" applyFill="1" applyBorder="1" applyAlignment="1">
      <alignment horizontal="center" vertical="center"/>
    </xf>
    <xf numFmtId="10" fontId="6" fillId="7" borderId="19" xfId="5" applyNumberFormat="1" applyFont="1" applyFill="1" applyBorder="1" applyAlignment="1">
      <alignment horizontal="center" vertical="center"/>
    </xf>
    <xf numFmtId="10" fontId="6" fillId="7" borderId="11" xfId="5" applyNumberFormat="1" applyFont="1" applyFill="1" applyBorder="1" applyAlignment="1">
      <alignment horizontal="center" vertical="center"/>
    </xf>
    <xf numFmtId="10" fontId="7" fillId="0" borderId="10" xfId="5" applyNumberFormat="1" applyFont="1" applyBorder="1" applyAlignment="1">
      <alignment horizontal="center" vertical="center" wrapText="1"/>
    </xf>
    <xf numFmtId="10" fontId="7" fillId="0" borderId="11" xfId="5" applyNumberFormat="1" applyFont="1" applyBorder="1" applyAlignment="1">
      <alignment horizontal="center" vertical="center" wrapText="1"/>
    </xf>
    <xf numFmtId="10" fontId="7" fillId="0" borderId="10" xfId="5" applyNumberFormat="1" applyFont="1" applyFill="1" applyBorder="1" applyAlignment="1">
      <alignment horizontal="center" vertical="center" wrapText="1"/>
    </xf>
    <xf numFmtId="10" fontId="7" fillId="0" borderId="11" xfId="5" applyNumberFormat="1" applyFont="1" applyFill="1" applyBorder="1" applyAlignment="1">
      <alignment horizontal="center" vertical="center" wrapText="1"/>
    </xf>
    <xf numFmtId="164" fontId="4" fillId="3" borderId="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64" fontId="7" fillId="0" borderId="10" xfId="0" applyFont="1" applyFill="1" applyBorder="1" applyAlignment="1">
      <alignment horizontal="center"/>
    </xf>
    <xf numFmtId="164" fontId="7" fillId="0" borderId="11" xfId="0" applyFont="1" applyFill="1" applyBorder="1" applyAlignment="1">
      <alignment horizontal="center"/>
    </xf>
    <xf numFmtId="49" fontId="4" fillId="7" borderId="19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164" fontId="4" fillId="3" borderId="10" xfId="0" applyFont="1" applyFill="1" applyBorder="1" applyAlignment="1">
      <alignment horizontal="center" vertical="center" wrapText="1"/>
    </xf>
    <xf numFmtId="164" fontId="4" fillId="3" borderId="11" xfId="0" applyFont="1" applyFill="1" applyBorder="1" applyAlignment="1">
      <alignment horizontal="center" vertical="center" wrapText="1"/>
    </xf>
    <xf numFmtId="164" fontId="7" fillId="0" borderId="10" xfId="0" applyFont="1" applyBorder="1" applyAlignment="1">
      <alignment horizontal="center"/>
    </xf>
    <xf numFmtId="164" fontId="7" fillId="0" borderId="19" xfId="0" applyFont="1" applyBorder="1" applyAlignment="1">
      <alignment horizontal="center"/>
    </xf>
    <xf numFmtId="164" fontId="7" fillId="0" borderId="11" xfId="0" applyFont="1" applyBorder="1" applyAlignment="1">
      <alignment horizontal="center"/>
    </xf>
    <xf numFmtId="164" fontId="4" fillId="0" borderId="3" xfId="4" applyFont="1" applyFill="1" applyBorder="1" applyAlignment="1" applyProtection="1">
      <alignment horizontal="center" vertical="center" wrapText="1"/>
      <protection locked="0"/>
    </xf>
    <xf numFmtId="164" fontId="4" fillId="0" borderId="0" xfId="4" applyFont="1" applyFill="1" applyBorder="1" applyAlignment="1" applyProtection="1">
      <alignment horizontal="center" vertical="center" wrapText="1"/>
      <protection locked="0"/>
    </xf>
    <xf numFmtId="164" fontId="4" fillId="0" borderId="7" xfId="4" applyFont="1" applyFill="1" applyBorder="1" applyAlignment="1" applyProtection="1">
      <alignment horizontal="center" vertical="center" wrapText="1"/>
      <protection locked="0"/>
    </xf>
    <xf numFmtId="164" fontId="1" fillId="0" borderId="9" xfId="4" applyFont="1" applyFill="1" applyBorder="1" applyAlignment="1" applyProtection="1">
      <alignment horizontal="left" vertical="center" wrapText="1"/>
      <protection locked="0"/>
    </xf>
    <xf numFmtId="164" fontId="1" fillId="0" borderId="12" xfId="4" applyFont="1" applyFill="1" applyBorder="1" applyAlignment="1" applyProtection="1">
      <alignment horizontal="left" vertical="center" wrapText="1"/>
      <protection locked="0"/>
    </xf>
    <xf numFmtId="164" fontId="1" fillId="0" borderId="23" xfId="4" applyFont="1" applyFill="1" applyBorder="1" applyAlignment="1" applyProtection="1">
      <alignment horizontal="left" vertical="center" wrapText="1"/>
      <protection locked="0"/>
    </xf>
    <xf numFmtId="164" fontId="4" fillId="3" borderId="9" xfId="0" applyFont="1" applyFill="1" applyBorder="1" applyAlignment="1">
      <alignment horizontal="center" vertical="center"/>
    </xf>
    <xf numFmtId="49" fontId="17" fillId="7" borderId="11" xfId="0" applyNumberFormat="1" applyFont="1" applyFill="1" applyBorder="1" applyAlignment="1">
      <alignment horizontal="left" vertical="center" wrapText="1"/>
    </xf>
    <xf numFmtId="10" fontId="7" fillId="0" borderId="19" xfId="5" applyNumberFormat="1" applyFont="1" applyFill="1" applyBorder="1" applyAlignment="1">
      <alignment horizontal="center" vertical="center" wrapText="1"/>
    </xf>
    <xf numFmtId="10" fontId="6" fillId="7" borderId="10" xfId="5" applyNumberFormat="1" applyFont="1" applyFill="1" applyBorder="1" applyAlignment="1">
      <alignment horizontal="center" vertical="center" wrapText="1"/>
    </xf>
    <xf numFmtId="10" fontId="6" fillId="7" borderId="19" xfId="5" applyNumberFormat="1" applyFont="1" applyFill="1" applyBorder="1" applyAlignment="1">
      <alignment horizontal="center" vertical="center" wrapText="1"/>
    </xf>
    <xf numFmtId="10" fontId="6" fillId="7" borderId="11" xfId="5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left" vertical="center" wrapText="1"/>
    </xf>
    <xf numFmtId="49" fontId="3" fillId="7" borderId="19" xfId="0" applyNumberFormat="1" applyFont="1" applyFill="1" applyBorder="1" applyAlignment="1">
      <alignment horizontal="left" vertical="center" wrapText="1"/>
    </xf>
    <xf numFmtId="49" fontId="3" fillId="7" borderId="11" xfId="0" applyNumberFormat="1" applyFont="1" applyFill="1" applyBorder="1" applyAlignment="1">
      <alignment horizontal="left" vertical="center" wrapText="1"/>
    </xf>
    <xf numFmtId="10" fontId="6" fillId="0" borderId="10" xfId="5" applyNumberFormat="1" applyFont="1" applyBorder="1" applyAlignment="1">
      <alignment horizontal="center" vertical="center" wrapText="1"/>
    </xf>
    <xf numFmtId="10" fontId="6" fillId="0" borderId="19" xfId="5" applyNumberFormat="1" applyFont="1" applyBorder="1" applyAlignment="1">
      <alignment horizontal="center" vertical="center" wrapText="1"/>
    </xf>
    <xf numFmtId="10" fontId="6" fillId="0" borderId="11" xfId="5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164" fontId="6" fillId="0" borderId="10" xfId="0" applyFont="1" applyBorder="1" applyAlignment="1" applyProtection="1">
      <alignment horizontal="center"/>
    </xf>
    <xf numFmtId="164" fontId="3" fillId="0" borderId="3" xfId="4" applyFont="1" applyFill="1" applyBorder="1" applyAlignment="1" applyProtection="1">
      <alignment horizontal="center" vertical="center" wrapText="1"/>
    </xf>
    <xf numFmtId="164" fontId="3" fillId="0" borderId="3" xfId="4" applyFont="1" applyFill="1" applyBorder="1" applyAlignment="1" applyProtection="1">
      <alignment vertical="center" wrapText="1"/>
    </xf>
    <xf numFmtId="164" fontId="3" fillId="0" borderId="6" xfId="4" applyFont="1" applyFill="1" applyBorder="1" applyAlignment="1" applyProtection="1">
      <alignment vertical="center" wrapText="1"/>
    </xf>
    <xf numFmtId="164" fontId="5" fillId="0" borderId="9" xfId="4" applyFont="1" applyFill="1" applyBorder="1" applyAlignment="1" applyProtection="1">
      <alignment horizontal="left" vertical="center" wrapText="1"/>
    </xf>
    <xf numFmtId="164" fontId="6" fillId="0" borderId="19" xfId="0" applyFont="1" applyBorder="1" applyAlignment="1" applyProtection="1">
      <alignment horizontal="center"/>
    </xf>
    <xf numFmtId="164" fontId="3" fillId="0" borderId="0" xfId="4" applyFont="1" applyFill="1" applyBorder="1" applyAlignment="1" applyProtection="1">
      <alignment horizontal="center" vertical="center" wrapText="1"/>
    </xf>
    <xf numFmtId="164" fontId="3" fillId="0" borderId="0" xfId="4" applyFont="1" applyFill="1" applyBorder="1" applyAlignment="1" applyProtection="1">
      <alignment vertical="center" wrapText="1"/>
    </xf>
    <xf numFmtId="164" fontId="3" fillId="0" borderId="1" xfId="4" applyFont="1" applyFill="1" applyBorder="1" applyAlignment="1" applyProtection="1">
      <alignment vertical="center" wrapText="1"/>
    </xf>
    <xf numFmtId="164" fontId="6" fillId="0" borderId="11" xfId="0" applyFont="1" applyBorder="1" applyAlignment="1" applyProtection="1">
      <alignment horizontal="center"/>
    </xf>
    <xf numFmtId="164" fontId="3" fillId="0" borderId="7" xfId="4" applyFont="1" applyFill="1" applyBorder="1" applyAlignment="1" applyProtection="1">
      <alignment horizontal="center" vertical="center" wrapText="1"/>
    </xf>
    <xf numFmtId="164" fontId="3" fillId="0" borderId="7" xfId="4" applyFont="1" applyFill="1" applyBorder="1" applyAlignment="1" applyProtection="1">
      <alignment vertical="center" wrapText="1"/>
    </xf>
    <xf numFmtId="164" fontId="3" fillId="0" borderId="8" xfId="4" applyFont="1" applyFill="1" applyBorder="1" applyAlignment="1" applyProtection="1">
      <alignment vertical="center" wrapText="1"/>
    </xf>
    <xf numFmtId="164" fontId="8" fillId="0" borderId="5" xfId="0" applyFont="1" applyBorder="1" applyAlignment="1" applyProtection="1"/>
    <xf numFmtId="164" fontId="8" fillId="0" borderId="3" xfId="0" applyFont="1" applyBorder="1" applyAlignment="1" applyProtection="1">
      <alignment horizontal="left"/>
    </xf>
    <xf numFmtId="164" fontId="8" fillId="0" borderId="3" xfId="0" applyFont="1" applyBorder="1" applyAlignment="1" applyProtection="1">
      <alignment horizontal="center" vertical="center"/>
    </xf>
    <xf numFmtId="164" fontId="8" fillId="0" borderId="3" xfId="0" applyFont="1" applyBorder="1" applyAlignment="1" applyProtection="1"/>
    <xf numFmtId="164" fontId="8" fillId="0" borderId="3" xfId="0" applyFont="1" applyBorder="1" applyAlignment="1" applyProtection="1">
      <alignment horizontal="center"/>
    </xf>
    <xf numFmtId="164" fontId="10" fillId="0" borderId="3" xfId="0" applyFont="1" applyBorder="1" applyAlignment="1" applyProtection="1"/>
    <xf numFmtId="164" fontId="6" fillId="0" borderId="0" xfId="0" applyFont="1" applyProtection="1"/>
    <xf numFmtId="164" fontId="8" fillId="0" borderId="0" xfId="0" applyFont="1" applyBorder="1" applyProtection="1"/>
    <xf numFmtId="164" fontId="8" fillId="0" borderId="4" xfId="0" applyFont="1" applyBorder="1" applyAlignment="1" applyProtection="1"/>
    <xf numFmtId="164" fontId="8" fillId="0" borderId="0" xfId="0" applyFont="1" applyBorder="1" applyAlignment="1" applyProtection="1">
      <alignment horizontal="left"/>
    </xf>
    <xf numFmtId="164" fontId="8" fillId="0" borderId="0" xfId="0" applyFont="1" applyBorder="1" applyAlignment="1" applyProtection="1">
      <alignment horizontal="center" vertical="center"/>
    </xf>
    <xf numFmtId="164" fontId="8" fillId="0" borderId="0" xfId="0" applyFont="1" applyBorder="1" applyAlignment="1" applyProtection="1"/>
    <xf numFmtId="164" fontId="8" fillId="0" borderId="0" xfId="0" applyFont="1" applyBorder="1" applyAlignment="1" applyProtection="1">
      <alignment horizontal="center"/>
    </xf>
    <xf numFmtId="164" fontId="10" fillId="0" borderId="0" xfId="0" applyFont="1" applyBorder="1" applyProtection="1"/>
    <xf numFmtId="164" fontId="6" fillId="0" borderId="0" xfId="0" applyFont="1" applyBorder="1" applyProtection="1"/>
    <xf numFmtId="164" fontId="6" fillId="0" borderId="2" xfId="0" applyFont="1" applyBorder="1" applyProtection="1"/>
    <xf numFmtId="164" fontId="3" fillId="3" borderId="9" xfId="0" applyFont="1" applyFill="1" applyBorder="1" applyAlignment="1" applyProtection="1">
      <alignment horizontal="center" vertical="center" wrapText="1"/>
    </xf>
    <xf numFmtId="164" fontId="24" fillId="8" borderId="9" xfId="0" applyFont="1" applyFill="1" applyBorder="1" applyAlignment="1" applyProtection="1">
      <alignment horizontal="center" vertical="center" wrapText="1"/>
    </xf>
    <xf numFmtId="164" fontId="3" fillId="3" borderId="9" xfId="0" applyFont="1" applyFill="1" applyBorder="1" applyAlignment="1" applyProtection="1">
      <alignment horizontal="center" vertical="center"/>
    </xf>
    <xf numFmtId="164" fontId="3" fillId="6" borderId="9" xfId="0" applyFont="1" applyFill="1" applyBorder="1" applyAlignment="1" applyProtection="1">
      <alignment horizontal="center" vertical="center" wrapText="1"/>
    </xf>
    <xf numFmtId="164" fontId="3" fillId="3" borderId="9" xfId="0" applyFont="1" applyFill="1" applyBorder="1" applyAlignment="1" applyProtection="1">
      <alignment horizontal="center" vertical="center" wrapText="1"/>
    </xf>
    <xf numFmtId="10" fontId="6" fillId="7" borderId="9" xfId="5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22" fillId="0" borderId="9" xfId="0" applyNumberFormat="1" applyFont="1" applyFill="1" applyBorder="1" applyAlignment="1" applyProtection="1">
      <alignment horizontal="justify" vertical="center" wrapText="1"/>
    </xf>
    <xf numFmtId="49" fontId="22" fillId="0" borderId="9" xfId="0" applyNumberFormat="1" applyFont="1" applyBorder="1" applyAlignment="1" applyProtection="1">
      <alignment horizontal="center" vertical="center" wrapText="1"/>
    </xf>
    <xf numFmtId="49" fontId="32" fillId="0" borderId="9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164" fontId="6" fillId="4" borderId="9" xfId="0" applyFont="1" applyFill="1" applyBorder="1" applyAlignment="1" applyProtection="1">
      <alignment vertical="center" wrapText="1"/>
    </xf>
    <xf numFmtId="165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9" xfId="0" applyNumberFormat="1" applyFont="1" applyBorder="1" applyAlignment="1" applyProtection="1">
      <alignment horizontal="center" vertical="center" wrapText="1"/>
    </xf>
    <xf numFmtId="164" fontId="6" fillId="7" borderId="9" xfId="0" applyFont="1" applyFill="1" applyBorder="1" applyAlignment="1" applyProtection="1">
      <alignment horizontal="justify" vertical="center" wrapText="1"/>
    </xf>
    <xf numFmtId="49" fontId="22" fillId="0" borderId="9" xfId="0" applyNumberFormat="1" applyFont="1" applyFill="1" applyBorder="1" applyAlignment="1" applyProtection="1">
      <alignment horizontal="center" vertical="center" wrapText="1"/>
    </xf>
    <xf numFmtId="49" fontId="32" fillId="7" borderId="9" xfId="0" applyNumberFormat="1" applyFont="1" applyFill="1" applyBorder="1" applyAlignment="1" applyProtection="1">
      <alignment horizontal="center" vertical="center" wrapText="1"/>
    </xf>
    <xf numFmtId="0" fontId="32" fillId="7" borderId="9" xfId="0" applyNumberFormat="1" applyFont="1" applyFill="1" applyBorder="1" applyAlignment="1" applyProtection="1">
      <alignment horizontal="center" vertical="center" wrapText="1"/>
    </xf>
    <xf numFmtId="0" fontId="5" fillId="7" borderId="9" xfId="0" applyNumberFormat="1" applyFont="1" applyFill="1" applyBorder="1" applyAlignment="1" applyProtection="1">
      <alignment horizontal="center" vertical="center"/>
    </xf>
    <xf numFmtId="49" fontId="1" fillId="7" borderId="9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10" fontId="6" fillId="4" borderId="9" xfId="0" applyNumberFormat="1" applyFont="1" applyFill="1" applyBorder="1" applyAlignment="1" applyProtection="1">
      <alignment horizontal="center" vertical="center" wrapText="1"/>
    </xf>
    <xf numFmtId="164" fontId="6" fillId="0" borderId="9" xfId="0" applyNumberFormat="1" applyFont="1" applyBorder="1" applyAlignment="1" applyProtection="1">
      <alignment horizontal="justify" vertical="center" wrapText="1"/>
    </xf>
    <xf numFmtId="10" fontId="6" fillId="9" borderId="9" xfId="5" applyNumberFormat="1" applyFont="1" applyFill="1" applyBorder="1" applyAlignment="1" applyProtection="1">
      <alignment horizontal="center" vertical="center"/>
    </xf>
    <xf numFmtId="164" fontId="6" fillId="9" borderId="9" xfId="0" applyFont="1" applyFill="1" applyBorder="1" applyAlignment="1" applyProtection="1">
      <alignment horizontal="left" vertical="top"/>
    </xf>
    <xf numFmtId="164" fontId="6" fillId="9" borderId="9" xfId="0" applyFont="1" applyFill="1" applyBorder="1" applyAlignment="1" applyProtection="1">
      <alignment horizontal="center" vertical="center"/>
    </xf>
    <xf numFmtId="164" fontId="6" fillId="9" borderId="9" xfId="0" applyFont="1" applyFill="1" applyBorder="1" applyAlignment="1" applyProtection="1">
      <alignment horizontal="justify"/>
    </xf>
    <xf numFmtId="164" fontId="6" fillId="9" borderId="9" xfId="0" applyFont="1" applyFill="1" applyBorder="1" applyAlignment="1" applyProtection="1">
      <alignment horizontal="left"/>
    </xf>
    <xf numFmtId="164" fontId="6" fillId="9" borderId="9" xfId="0" applyFont="1" applyFill="1" applyBorder="1" applyAlignment="1" applyProtection="1">
      <alignment horizontal="center"/>
    </xf>
    <xf numFmtId="164" fontId="5" fillId="9" borderId="9" xfId="0" applyFont="1" applyFill="1" applyBorder="1" applyAlignment="1" applyProtection="1">
      <alignment horizontal="center"/>
    </xf>
    <xf numFmtId="10" fontId="6" fillId="9" borderId="9" xfId="0" applyNumberFormat="1" applyFont="1" applyFill="1" applyBorder="1" applyAlignment="1" applyProtection="1">
      <alignment horizontal="center"/>
    </xf>
    <xf numFmtId="10" fontId="3" fillId="9" borderId="9" xfId="0" applyNumberFormat="1" applyFont="1" applyFill="1" applyBorder="1" applyAlignment="1" applyProtection="1">
      <alignment horizontal="center"/>
    </xf>
    <xf numFmtId="165" fontId="6" fillId="9" borderId="9" xfId="0" applyNumberFormat="1" applyFont="1" applyFill="1" applyBorder="1" applyAlignment="1" applyProtection="1">
      <alignment horizontal="center"/>
    </xf>
    <xf numFmtId="164" fontId="6" fillId="9" borderId="9" xfId="0" applyNumberFormat="1" applyFont="1" applyFill="1" applyBorder="1" applyAlignment="1" applyProtection="1">
      <alignment horizontal="center"/>
    </xf>
    <xf numFmtId="164" fontId="6" fillId="9" borderId="9" xfId="0" applyNumberFormat="1" applyFont="1" applyFill="1" applyBorder="1" applyAlignment="1" applyProtection="1">
      <alignment horizontal="justify"/>
    </xf>
    <xf numFmtId="49" fontId="6" fillId="0" borderId="9" xfId="0" applyNumberFormat="1" applyFont="1" applyBorder="1" applyAlignment="1" applyProtection="1">
      <alignment horizontal="left" vertical="center" wrapText="1"/>
    </xf>
    <xf numFmtId="49" fontId="6" fillId="0" borderId="9" xfId="0" applyNumberFormat="1" applyFont="1" applyBorder="1" applyAlignment="1" applyProtection="1">
      <alignment horizontal="justify" vertical="center" wrapText="1"/>
    </xf>
    <xf numFmtId="49" fontId="6" fillId="0" borderId="9" xfId="0" applyNumberFormat="1" applyFont="1" applyBorder="1" applyAlignment="1" applyProtection="1">
      <alignment horizontal="left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10" fontId="6" fillId="4" borderId="9" xfId="0" applyNumberFormat="1" applyFont="1" applyFill="1" applyBorder="1" applyAlignment="1" applyProtection="1">
      <alignment vertical="center" wrapText="1"/>
    </xf>
    <xf numFmtId="165" fontId="6" fillId="0" borderId="9" xfId="0" applyNumberFormat="1" applyFont="1" applyFill="1" applyBorder="1" applyAlignment="1" applyProtection="1">
      <alignment horizontal="center" vertical="center"/>
    </xf>
    <xf numFmtId="164" fontId="6" fillId="0" borderId="9" xfId="0" applyFont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justify" vertical="center" wrapText="1"/>
    </xf>
    <xf numFmtId="49" fontId="7" fillId="0" borderId="9" xfId="0" applyNumberFormat="1" applyFont="1" applyFill="1" applyBorder="1" applyAlignment="1" applyProtection="1">
      <alignment horizontal="left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1" fontId="5" fillId="0" borderId="9" xfId="0" applyNumberFormat="1" applyFont="1" applyFill="1" applyBorder="1" applyAlignment="1" applyProtection="1">
      <alignment horizontal="center" vertical="center" wrapText="1"/>
    </xf>
    <xf numFmtId="0" fontId="6" fillId="4" borderId="9" xfId="0" applyNumberFormat="1" applyFont="1" applyFill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justify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164" fontId="6" fillId="7" borderId="9" xfId="0" applyNumberFormat="1" applyFont="1" applyFill="1" applyBorder="1" applyAlignment="1" applyProtection="1">
      <alignment horizontal="justify" vertical="center" wrapText="1"/>
    </xf>
    <xf numFmtId="164" fontId="16" fillId="4" borderId="9" xfId="0" applyFont="1" applyFill="1" applyBorder="1" applyAlignment="1" applyProtection="1">
      <alignment horizontal="center" vertical="center" wrapText="1"/>
    </xf>
    <xf numFmtId="10" fontId="16" fillId="4" borderId="9" xfId="0" applyNumberFormat="1" applyFont="1" applyFill="1" applyBorder="1" applyAlignment="1" applyProtection="1">
      <alignment horizontal="center" vertical="center" wrapText="1"/>
    </xf>
    <xf numFmtId="49" fontId="22" fillId="7" borderId="9" xfId="0" applyNumberFormat="1" applyFont="1" applyFill="1" applyBorder="1" applyAlignment="1" applyProtection="1">
      <alignment horizontal="left" vertical="center" wrapText="1"/>
    </xf>
    <xf numFmtId="1" fontId="1" fillId="7" borderId="9" xfId="0" applyNumberFormat="1" applyFont="1" applyFill="1" applyBorder="1" applyAlignment="1" applyProtection="1">
      <alignment horizontal="center" vertical="center" wrapText="1"/>
    </xf>
    <xf numFmtId="164" fontId="6" fillId="4" borderId="9" xfId="0" applyFont="1" applyFill="1" applyBorder="1" applyAlignment="1" applyProtection="1">
      <alignment horizontal="center" vertical="center" wrapText="1"/>
    </xf>
    <xf numFmtId="49" fontId="7" fillId="7" borderId="9" xfId="0" applyNumberFormat="1" applyFont="1" applyFill="1" applyBorder="1" applyAlignment="1" applyProtection="1">
      <alignment horizontal="left" vertical="center" wrapText="1"/>
    </xf>
    <xf numFmtId="49" fontId="7" fillId="7" borderId="9" xfId="0" applyNumberFormat="1" applyFont="1" applyFill="1" applyBorder="1" applyAlignment="1" applyProtection="1">
      <alignment horizontal="center" vertical="center" wrapText="1"/>
    </xf>
    <xf numFmtId="9" fontId="1" fillId="7" borderId="9" xfId="5" applyFont="1" applyFill="1" applyBorder="1" applyAlignment="1" applyProtection="1">
      <alignment horizontal="center" vertical="center" wrapText="1"/>
    </xf>
    <xf numFmtId="10" fontId="6" fillId="7" borderId="9" xfId="5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49" fontId="6" fillId="0" borderId="9" xfId="0" applyNumberFormat="1" applyFont="1" applyFill="1" applyBorder="1" applyAlignment="1" applyProtection="1">
      <alignment horizontal="justify" vertical="center" wrapText="1"/>
    </xf>
    <xf numFmtId="49" fontId="6" fillId="0" borderId="9" xfId="0" applyNumberFormat="1" applyFont="1" applyFill="1" applyBorder="1" applyAlignment="1" applyProtection="1">
      <alignment horizontal="left" vertical="center" wrapText="1"/>
    </xf>
    <xf numFmtId="49" fontId="5" fillId="7" borderId="9" xfId="0" applyNumberFormat="1" applyFont="1" applyFill="1" applyBorder="1" applyAlignment="1" applyProtection="1">
      <alignment horizontal="center" vertical="center" wrapText="1"/>
    </xf>
    <xf numFmtId="9" fontId="6" fillId="4" borderId="9" xfId="0" applyNumberFormat="1" applyFont="1" applyFill="1" applyBorder="1" applyAlignment="1" applyProtection="1">
      <alignment horizontal="center" vertical="center" wrapText="1"/>
    </xf>
    <xf numFmtId="167" fontId="22" fillId="0" borderId="9" xfId="3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Border="1" applyAlignment="1" applyProtection="1">
      <alignment horizontal="center" vertical="center" wrapText="1"/>
    </xf>
    <xf numFmtId="165" fontId="6" fillId="7" borderId="9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164" fontId="3" fillId="7" borderId="9" xfId="0" applyNumberFormat="1" applyFont="1" applyFill="1" applyBorder="1" applyAlignment="1" applyProtection="1">
      <alignment horizontal="justify" vertical="center" wrapText="1"/>
    </xf>
    <xf numFmtId="49" fontId="3" fillId="7" borderId="9" xfId="0" applyNumberFormat="1" applyFont="1" applyFill="1" applyBorder="1" applyAlignment="1" applyProtection="1">
      <alignment horizontal="left" vertical="center" wrapText="1"/>
    </xf>
    <xf numFmtId="49" fontId="6" fillId="7" borderId="9" xfId="0" applyNumberFormat="1" applyFont="1" applyFill="1" applyBorder="1" applyAlignment="1" applyProtection="1">
      <alignment horizontal="center" vertical="center" wrapText="1"/>
    </xf>
    <xf numFmtId="49" fontId="6" fillId="7" borderId="9" xfId="0" applyNumberFormat="1" applyFont="1" applyFill="1" applyBorder="1" applyAlignment="1" applyProtection="1">
      <alignment horizontal="justify" vertical="center" wrapText="1"/>
    </xf>
    <xf numFmtId="1" fontId="6" fillId="4" borderId="9" xfId="0" applyNumberFormat="1" applyFont="1" applyFill="1" applyBorder="1" applyAlignment="1" applyProtection="1">
      <alignment horizontal="center" vertical="center" wrapText="1"/>
    </xf>
    <xf numFmtId="165" fontId="6" fillId="0" borderId="9" xfId="0" applyNumberFormat="1" applyFont="1" applyFill="1" applyBorder="1" applyAlignment="1" applyProtection="1">
      <alignment horizontal="center"/>
    </xf>
    <xf numFmtId="164" fontId="3" fillId="0" borderId="9" xfId="0" applyNumberFormat="1" applyFont="1" applyBorder="1" applyAlignment="1" applyProtection="1">
      <alignment horizontal="justify" vertical="center" wrapText="1"/>
    </xf>
    <xf numFmtId="9" fontId="5" fillId="0" borderId="9" xfId="0" applyNumberFormat="1" applyFont="1" applyFill="1" applyBorder="1" applyAlignment="1" applyProtection="1">
      <alignment horizontal="center" vertical="center" wrapText="1"/>
    </xf>
    <xf numFmtId="49" fontId="6" fillId="7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justify" vertical="center" wrapText="1"/>
    </xf>
    <xf numFmtId="10" fontId="22" fillId="7" borderId="9" xfId="5" applyNumberFormat="1" applyFont="1" applyFill="1" applyBorder="1" applyAlignment="1" applyProtection="1">
      <alignment horizontal="center" vertical="center" wrapText="1"/>
    </xf>
    <xf numFmtId="49" fontId="24" fillId="7" borderId="9" xfId="0" applyNumberFormat="1" applyFont="1" applyFill="1" applyBorder="1" applyAlignment="1" applyProtection="1">
      <alignment horizontal="left" vertical="center" wrapText="1"/>
    </xf>
    <xf numFmtId="49" fontId="22" fillId="7" borderId="9" xfId="5" applyNumberFormat="1" applyFont="1" applyFill="1" applyBorder="1" applyAlignment="1" applyProtection="1">
      <alignment horizontal="center" vertical="center" wrapText="1"/>
    </xf>
    <xf numFmtId="49" fontId="22" fillId="7" borderId="9" xfId="5" applyNumberFormat="1" applyFont="1" applyFill="1" applyBorder="1" applyAlignment="1" applyProtection="1">
      <alignment horizontal="justify" vertical="center" wrapText="1"/>
    </xf>
    <xf numFmtId="49" fontId="22" fillId="7" borderId="9" xfId="0" applyNumberFormat="1" applyFont="1" applyFill="1" applyBorder="1" applyAlignment="1" applyProtection="1">
      <alignment horizontal="center" vertical="center" wrapText="1"/>
    </xf>
    <xf numFmtId="164" fontId="22" fillId="7" borderId="9" xfId="0" applyNumberFormat="1" applyFont="1" applyFill="1" applyBorder="1" applyAlignment="1" applyProtection="1">
      <alignment horizontal="center" vertical="center" wrapText="1"/>
    </xf>
    <xf numFmtId="164" fontId="22" fillId="7" borderId="9" xfId="0" applyFont="1" applyFill="1" applyBorder="1" applyAlignment="1" applyProtection="1">
      <alignment horizontal="center" vertical="center"/>
    </xf>
    <xf numFmtId="164" fontId="24" fillId="7" borderId="9" xfId="0" applyNumberFormat="1" applyFont="1" applyFill="1" applyBorder="1" applyAlignment="1" applyProtection="1">
      <alignment horizontal="center" vertical="center" wrapText="1"/>
    </xf>
    <xf numFmtId="164" fontId="22" fillId="7" borderId="9" xfId="0" applyFont="1" applyFill="1" applyBorder="1" applyAlignment="1" applyProtection="1">
      <alignment horizontal="justify" vertical="center" wrapText="1"/>
    </xf>
    <xf numFmtId="165" fontId="3" fillId="9" borderId="9" xfId="0" applyNumberFormat="1" applyFont="1" applyFill="1" applyBorder="1" applyAlignment="1" applyProtection="1">
      <alignment horizontal="center"/>
    </xf>
    <xf numFmtId="165" fontId="3" fillId="9" borderId="9" xfId="0" applyNumberFormat="1" applyFont="1" applyFill="1" applyBorder="1" applyAlignment="1" applyProtection="1">
      <alignment horizontal="justify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left" vertical="center" wrapText="1"/>
    </xf>
    <xf numFmtId="49" fontId="32" fillId="0" borderId="9" xfId="0" applyNumberFormat="1" applyFont="1" applyFill="1" applyBorder="1" applyAlignment="1" applyProtection="1">
      <alignment horizontal="center" vertical="center" wrapText="1"/>
    </xf>
    <xf numFmtId="165" fontId="6" fillId="7" borderId="9" xfId="0" applyNumberFormat="1" applyFont="1" applyFill="1" applyBorder="1" applyAlignment="1" applyProtection="1">
      <alignment horizontal="center" vertical="center" wrapText="1"/>
    </xf>
    <xf numFmtId="164" fontId="3" fillId="7" borderId="9" xfId="0" applyNumberFormat="1" applyFont="1" applyFill="1" applyBorder="1" applyAlignment="1" applyProtection="1">
      <alignment horizontal="center" vertical="center" wrapText="1"/>
    </xf>
    <xf numFmtId="164" fontId="6" fillId="0" borderId="9" xfId="0" applyNumberFormat="1" applyFont="1" applyFill="1" applyBorder="1" applyAlignment="1" applyProtection="1">
      <alignment vertical="center" wrapText="1"/>
    </xf>
    <xf numFmtId="164" fontId="6" fillId="9" borderId="9" xfId="0" applyFont="1" applyFill="1" applyBorder="1" applyAlignment="1" applyProtection="1">
      <alignment horizontal="center" vertical="top"/>
    </xf>
    <xf numFmtId="165" fontId="6" fillId="0" borderId="9" xfId="0" applyNumberFormat="1" applyFont="1" applyBorder="1" applyAlignment="1" applyProtection="1">
      <alignment horizontal="center" vertical="center" wrapText="1"/>
    </xf>
    <xf numFmtId="49" fontId="22" fillId="7" borderId="9" xfId="0" applyNumberFormat="1" applyFont="1" applyFill="1" applyBorder="1" applyAlignment="1" applyProtection="1">
      <alignment horizontal="justify" vertical="center" wrapText="1"/>
    </xf>
    <xf numFmtId="167" fontId="6" fillId="0" borderId="9" xfId="3" applyNumberFormat="1" applyFont="1" applyFill="1" applyBorder="1" applyAlignment="1" applyProtection="1">
      <alignment horizontal="center" vertical="center"/>
    </xf>
    <xf numFmtId="167" fontId="6" fillId="7" borderId="9" xfId="3" applyNumberFormat="1" applyFont="1" applyFill="1" applyBorder="1" applyAlignment="1" applyProtection="1">
      <alignment horizontal="center" vertical="center"/>
    </xf>
    <xf numFmtId="49" fontId="24" fillId="0" borderId="9" xfId="0" applyNumberFormat="1" applyFont="1" applyFill="1" applyBorder="1" applyAlignment="1" applyProtection="1">
      <alignment horizontal="left" vertical="center" wrapText="1"/>
    </xf>
    <xf numFmtId="49" fontId="6" fillId="7" borderId="9" xfId="0" applyNumberFormat="1" applyFont="1" applyFill="1" applyBorder="1" applyAlignment="1" applyProtection="1">
      <alignment horizontal="center" vertical="center" wrapText="1"/>
    </xf>
    <xf numFmtId="49" fontId="22" fillId="0" borderId="9" xfId="0" applyNumberFormat="1" applyFont="1" applyFill="1" applyBorder="1" applyAlignment="1" applyProtection="1">
      <alignment horizontal="left" vertical="center" wrapText="1"/>
    </xf>
    <xf numFmtId="0" fontId="32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10" fontId="7" fillId="0" borderId="9" xfId="5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left" vertical="center" wrapText="1"/>
    </xf>
    <xf numFmtId="49" fontId="7" fillId="0" borderId="9" xfId="5" applyNumberFormat="1" applyFont="1" applyFill="1" applyBorder="1" applyAlignment="1" applyProtection="1">
      <alignment horizontal="center" vertical="center" wrapText="1"/>
    </xf>
    <xf numFmtId="49" fontId="7" fillId="0" borderId="9" xfId="5" applyNumberFormat="1" applyFont="1" applyFill="1" applyBorder="1" applyAlignment="1" applyProtection="1">
      <alignment horizontal="left" vertical="center" wrapText="1"/>
    </xf>
    <xf numFmtId="164" fontId="7" fillId="7" borderId="9" xfId="0" applyNumberFormat="1" applyFont="1" applyFill="1" applyBorder="1" applyAlignment="1" applyProtection="1">
      <alignment horizontal="center" vertical="center" wrapText="1"/>
    </xf>
    <xf numFmtId="164" fontId="7" fillId="7" borderId="9" xfId="0" applyFont="1" applyFill="1" applyBorder="1" applyAlignment="1" applyProtection="1">
      <alignment horizontal="center" vertical="center"/>
    </xf>
    <xf numFmtId="164" fontId="4" fillId="7" borderId="9" xfId="0" applyNumberFormat="1" applyFont="1" applyFill="1" applyBorder="1" applyAlignment="1" applyProtection="1">
      <alignment horizontal="center" vertical="center" wrapText="1"/>
    </xf>
    <xf numFmtId="10" fontId="6" fillId="9" borderId="9" xfId="5" applyNumberFormat="1" applyFont="1" applyFill="1" applyBorder="1" applyAlignment="1" applyProtection="1">
      <alignment horizontal="center"/>
    </xf>
    <xf numFmtId="10" fontId="6" fillId="7" borderId="9" xfId="5" applyNumberFormat="1" applyFont="1" applyFill="1" applyBorder="1" applyAlignment="1" applyProtection="1">
      <alignment horizontal="center" vertical="center"/>
    </xf>
    <xf numFmtId="164" fontId="6" fillId="0" borderId="9" xfId="0" applyFont="1" applyFill="1" applyBorder="1" applyAlignment="1" applyProtection="1">
      <alignment horizontal="justify"/>
    </xf>
    <xf numFmtId="49" fontId="22" fillId="0" borderId="9" xfId="0" applyNumberFormat="1" applyFont="1" applyBorder="1" applyAlignment="1" applyProtection="1">
      <alignment horizontal="left" vertical="center" wrapText="1"/>
    </xf>
    <xf numFmtId="164" fontId="32" fillId="0" borderId="9" xfId="0" applyFont="1" applyFill="1" applyBorder="1" applyAlignment="1" applyProtection="1">
      <alignment horizontal="center" vertical="center"/>
    </xf>
    <xf numFmtId="49" fontId="32" fillId="0" borderId="9" xfId="0" applyNumberFormat="1" applyFont="1" applyFill="1" applyBorder="1" applyAlignment="1" applyProtection="1">
      <alignment horizontal="center" vertical="center"/>
    </xf>
    <xf numFmtId="9" fontId="32" fillId="0" borderId="9" xfId="0" applyNumberFormat="1" applyFont="1" applyFill="1" applyBorder="1" applyAlignment="1" applyProtection="1">
      <alignment horizontal="center" vertical="center"/>
    </xf>
    <xf numFmtId="9" fontId="5" fillId="7" borderId="9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left" vertical="center" wrapText="1"/>
    </xf>
    <xf numFmtId="164" fontId="6" fillId="4" borderId="9" xfId="0" applyNumberFormat="1" applyFont="1" applyFill="1" applyBorder="1" applyAlignment="1" applyProtection="1">
      <alignment horizontal="center" vertical="center" wrapText="1"/>
    </xf>
    <xf numFmtId="9" fontId="6" fillId="9" borderId="9" xfId="0" applyNumberFormat="1" applyFont="1" applyFill="1" applyBorder="1" applyAlignment="1" applyProtection="1">
      <alignment horizontal="center"/>
    </xf>
    <xf numFmtId="49" fontId="6" fillId="0" borderId="9" xfId="0" applyNumberFormat="1" applyFont="1" applyBorder="1" applyAlignment="1" applyProtection="1">
      <alignment horizontal="justify" vertical="center" wrapText="1"/>
    </xf>
    <xf numFmtId="49" fontId="7" fillId="0" borderId="9" xfId="0" applyNumberFormat="1" applyFont="1" applyBorder="1" applyAlignment="1" applyProtection="1">
      <alignment horizontal="left" vertical="center" wrapText="1"/>
    </xf>
    <xf numFmtId="170" fontId="6" fillId="4" borderId="9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justify" vertical="center" wrapText="1"/>
    </xf>
    <xf numFmtId="49" fontId="7" fillId="0" borderId="9" xfId="0" applyNumberFormat="1" applyFont="1" applyFill="1" applyBorder="1" applyAlignment="1" applyProtection="1">
      <alignment horizontal="left" vertical="center" wrapText="1"/>
    </xf>
    <xf numFmtId="165" fontId="6" fillId="0" borderId="9" xfId="0" applyNumberFormat="1" applyFont="1" applyFill="1" applyBorder="1" applyAlignment="1" applyProtection="1">
      <alignment vertical="center"/>
    </xf>
    <xf numFmtId="165" fontId="6" fillId="7" borderId="9" xfId="0" applyNumberFormat="1" applyFont="1" applyFill="1" applyBorder="1" applyAlignment="1" applyProtection="1">
      <alignment vertical="center"/>
    </xf>
    <xf numFmtId="164" fontId="3" fillId="0" borderId="9" xfId="0" applyNumberFormat="1" applyFont="1" applyFill="1" applyBorder="1" applyAlignment="1" applyProtection="1">
      <alignment vertical="center" wrapText="1"/>
    </xf>
    <xf numFmtId="164" fontId="3" fillId="0" borderId="9" xfId="0" applyNumberFormat="1" applyFont="1" applyBorder="1" applyAlignment="1" applyProtection="1">
      <alignment vertical="center" wrapText="1"/>
    </xf>
    <xf numFmtId="49" fontId="4" fillId="0" borderId="9" xfId="0" applyNumberFormat="1" applyFont="1" applyFill="1" applyBorder="1" applyAlignment="1" applyProtection="1">
      <alignment horizontal="left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10" fontId="6" fillId="0" borderId="9" xfId="0" applyNumberFormat="1" applyFont="1" applyFill="1" applyBorder="1" applyAlignment="1" applyProtection="1">
      <alignment horizontal="center" vertical="center" wrapText="1"/>
    </xf>
    <xf numFmtId="10" fontId="7" fillId="7" borderId="9" xfId="5" applyNumberFormat="1" applyFont="1" applyFill="1" applyBorder="1" applyAlignment="1" applyProtection="1">
      <alignment horizontal="center" vertical="center" wrapText="1"/>
    </xf>
    <xf numFmtId="49" fontId="4" fillId="7" borderId="9" xfId="0" applyNumberFormat="1" applyFont="1" applyFill="1" applyBorder="1" applyAlignment="1" applyProtection="1">
      <alignment horizontal="left" vertical="center" wrapText="1"/>
    </xf>
    <xf numFmtId="49" fontId="7" fillId="7" borderId="9" xfId="0" applyNumberFormat="1" applyFont="1" applyFill="1" applyBorder="1" applyAlignment="1" applyProtection="1">
      <alignment horizontal="center" vertical="center" wrapText="1"/>
    </xf>
    <xf numFmtId="49" fontId="7" fillId="7" borderId="9" xfId="0" applyNumberFormat="1" applyFont="1" applyFill="1" applyBorder="1" applyAlignment="1" applyProtection="1">
      <alignment horizontal="justify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7" borderId="9" xfId="0" applyNumberFormat="1" applyFont="1" applyFill="1" applyBorder="1" applyAlignment="1" applyProtection="1">
      <alignment horizontal="left" vertical="center" wrapText="1"/>
    </xf>
    <xf numFmtId="10" fontId="3" fillId="5" borderId="9" xfId="0" applyNumberFormat="1" applyFont="1" applyFill="1" applyBorder="1" applyAlignment="1" applyProtection="1">
      <alignment horizontal="center" vertical="center"/>
    </xf>
    <xf numFmtId="1" fontId="3" fillId="5" borderId="9" xfId="0" applyNumberFormat="1" applyFont="1" applyFill="1" applyBorder="1" applyAlignment="1" applyProtection="1">
      <alignment horizontal="left" vertical="center" wrapText="1"/>
    </xf>
    <xf numFmtId="164" fontId="3" fillId="5" borderId="9" xfId="0" applyFont="1" applyFill="1" applyBorder="1" applyAlignment="1" applyProtection="1">
      <alignment horizontal="center" vertical="center"/>
    </xf>
    <xf numFmtId="164" fontId="6" fillId="5" borderId="9" xfId="0" applyFont="1" applyFill="1" applyBorder="1" applyAlignment="1" applyProtection="1">
      <alignment vertical="center"/>
    </xf>
    <xf numFmtId="164" fontId="6" fillId="5" borderId="9" xfId="0" applyFont="1" applyFill="1" applyBorder="1" applyAlignment="1" applyProtection="1">
      <alignment horizontal="left" vertical="center"/>
    </xf>
    <xf numFmtId="164" fontId="6" fillId="5" borderId="9" xfId="0" applyFont="1" applyFill="1" applyBorder="1" applyAlignment="1" applyProtection="1">
      <alignment horizontal="center" vertical="center"/>
    </xf>
    <xf numFmtId="9" fontId="6" fillId="5" borderId="9" xfId="0" applyNumberFormat="1" applyFont="1" applyFill="1" applyBorder="1" applyAlignment="1" applyProtection="1">
      <alignment horizontal="center" vertical="center"/>
    </xf>
    <xf numFmtId="10" fontId="34" fillId="5" borderId="9" xfId="0" applyNumberFormat="1" applyFont="1" applyFill="1" applyBorder="1" applyAlignment="1" applyProtection="1">
      <alignment horizontal="center" vertical="center"/>
    </xf>
    <xf numFmtId="165" fontId="3" fillId="5" borderId="9" xfId="0" applyNumberFormat="1" applyFont="1" applyFill="1" applyBorder="1" applyAlignment="1" applyProtection="1">
      <alignment horizontal="center" vertical="center"/>
    </xf>
    <xf numFmtId="165" fontId="3" fillId="5" borderId="9" xfId="0" applyNumberFormat="1" applyFont="1" applyFill="1" applyBorder="1" applyAlignment="1" applyProtection="1">
      <alignment vertical="center"/>
    </xf>
  </cellXfs>
  <cellStyles count="8">
    <cellStyle name="20% - Énfasis2 2" xfId="1"/>
    <cellStyle name="Millares" xfId="2" builtinId="3"/>
    <cellStyle name="Moneda" xfId="3" builtinId="4"/>
    <cellStyle name="Normal" xfId="0" builtinId="0"/>
    <cellStyle name="Normal 2" xfId="4"/>
    <cellStyle name="Normal 3" xfId="6"/>
    <cellStyle name="Normal 4" xfId="7"/>
    <cellStyle name="Porcentual" xfId="5" builtinId="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</xdr:row>
      <xdr:rowOff>38100</xdr:rowOff>
    </xdr:from>
    <xdr:to>
      <xdr:col>1</xdr:col>
      <xdr:colOff>1266825</xdr:colOff>
      <xdr:row>1</xdr:row>
      <xdr:rowOff>581025</xdr:rowOff>
    </xdr:to>
    <xdr:pic>
      <xdr:nvPicPr>
        <xdr:cNvPr id="69794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238125"/>
          <a:ext cx="8096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809625</xdr:colOff>
      <xdr:row>2</xdr:row>
      <xdr:rowOff>161925</xdr:rowOff>
    </xdr:to>
    <xdr:pic>
      <xdr:nvPicPr>
        <xdr:cNvPr id="2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096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83344</xdr:rowOff>
    </xdr:from>
    <xdr:to>
      <xdr:col>0</xdr:col>
      <xdr:colOff>952500</xdr:colOff>
      <xdr:row>2</xdr:row>
      <xdr:rowOff>235744</xdr:rowOff>
    </xdr:to>
    <xdr:pic>
      <xdr:nvPicPr>
        <xdr:cNvPr id="2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83344"/>
          <a:ext cx="8096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857250</xdr:colOff>
      <xdr:row>2</xdr:row>
      <xdr:rowOff>9525</xdr:rowOff>
    </xdr:to>
    <xdr:pic>
      <xdr:nvPicPr>
        <xdr:cNvPr id="2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66675"/>
          <a:ext cx="8096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</xdr:colOff>
      <xdr:row>0</xdr:row>
      <xdr:rowOff>11906</xdr:rowOff>
    </xdr:from>
    <xdr:to>
      <xdr:col>0</xdr:col>
      <xdr:colOff>845343</xdr:colOff>
      <xdr:row>2</xdr:row>
      <xdr:rowOff>164306</xdr:rowOff>
    </xdr:to>
    <xdr:pic>
      <xdr:nvPicPr>
        <xdr:cNvPr id="2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" y="11906"/>
          <a:ext cx="809625" cy="545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847725</xdr:colOff>
      <xdr:row>2</xdr:row>
      <xdr:rowOff>190500</xdr:rowOff>
    </xdr:to>
    <xdr:pic>
      <xdr:nvPicPr>
        <xdr:cNvPr id="2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8096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95247</xdr:colOff>
      <xdr:row>0</xdr:row>
      <xdr:rowOff>63498</xdr:rowOff>
    </xdr:from>
    <xdr:to>
      <xdr:col>0</xdr:col>
      <xdr:colOff>904872</xdr:colOff>
      <xdr:row>2</xdr:row>
      <xdr:rowOff>98423</xdr:rowOff>
    </xdr:to>
    <xdr:pic>
      <xdr:nvPicPr>
        <xdr:cNvPr id="3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7" y="63498"/>
          <a:ext cx="8096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showGridLines="0" showRowColHeaders="0" topLeftCell="A6" workbookViewId="0">
      <selection activeCell="D5" sqref="D5"/>
    </sheetView>
  </sheetViews>
  <sheetFormatPr baseColWidth="10" defaultRowHeight="15"/>
  <cols>
    <col min="1" max="1" width="5.85546875" customWidth="1"/>
    <col min="2" max="2" width="28.5703125" customWidth="1"/>
    <col min="3" max="4" width="13.5703125" customWidth="1"/>
    <col min="6" max="6" width="14.5703125" customWidth="1"/>
    <col min="7" max="7" width="14.140625" customWidth="1"/>
    <col min="8" max="8" width="14" customWidth="1"/>
    <col min="9" max="9" width="14.140625" customWidth="1"/>
    <col min="10" max="10" width="11.5703125" bestFit="1" customWidth="1"/>
  </cols>
  <sheetData>
    <row r="1" spans="2:10" ht="15.75" thickBot="1"/>
    <row r="2" spans="2:10" ht="48" customHeight="1">
      <c r="B2" s="235"/>
      <c r="C2" s="568" t="s">
        <v>244</v>
      </c>
      <c r="D2" s="568"/>
      <c r="E2" s="569"/>
      <c r="F2" s="569"/>
      <c r="G2" s="569"/>
      <c r="H2" s="569"/>
      <c r="I2" s="570"/>
    </row>
    <row r="3" spans="2:10" ht="32.25" customHeight="1">
      <c r="B3" s="565" t="s">
        <v>236</v>
      </c>
      <c r="C3" s="564" t="s">
        <v>18</v>
      </c>
      <c r="D3" s="571" t="s">
        <v>483</v>
      </c>
      <c r="E3" s="564" t="s">
        <v>237</v>
      </c>
      <c r="F3" s="564" t="s">
        <v>15</v>
      </c>
      <c r="G3" s="566"/>
      <c r="H3" s="566"/>
      <c r="I3" s="567"/>
    </row>
    <row r="4" spans="2:10" ht="35.25" customHeight="1">
      <c r="B4" s="565"/>
      <c r="C4" s="564"/>
      <c r="D4" s="571"/>
      <c r="E4" s="564"/>
      <c r="F4" s="27" t="s">
        <v>2</v>
      </c>
      <c r="G4" s="27" t="s">
        <v>14</v>
      </c>
      <c r="H4" s="27" t="s">
        <v>3</v>
      </c>
      <c r="I4" s="236" t="s">
        <v>4</v>
      </c>
    </row>
    <row r="5" spans="2:10" ht="37.5" customHeight="1">
      <c r="B5" s="237" t="s">
        <v>238</v>
      </c>
      <c r="C5" s="83">
        <v>0.2</v>
      </c>
      <c r="D5" s="83" t="e">
        <f>#REF!</f>
        <v>#REF!</v>
      </c>
      <c r="E5" s="136" t="e">
        <f>#REF!</f>
        <v>#REF!</v>
      </c>
      <c r="F5" s="52" t="e">
        <f>#REF!</f>
        <v>#REF!</v>
      </c>
      <c r="G5" s="52" t="e">
        <f>#REF!</f>
        <v>#REF!</v>
      </c>
      <c r="H5" s="52" t="e">
        <f>#REF!</f>
        <v>#REF!</v>
      </c>
      <c r="I5" s="238" t="e">
        <f t="shared" ref="I5:I10" si="0">SUM(F5:H5)</f>
        <v>#REF!</v>
      </c>
    </row>
    <row r="6" spans="2:10" ht="37.5" customHeight="1">
      <c r="B6" s="237" t="s">
        <v>239</v>
      </c>
      <c r="C6" s="83" t="e">
        <f>#REF!</f>
        <v>#REF!</v>
      </c>
      <c r="D6" s="83" t="e">
        <f>#REF!</f>
        <v>#REF!</v>
      </c>
      <c r="E6" s="136" t="e">
        <f>#REF!</f>
        <v>#REF!</v>
      </c>
      <c r="F6" s="52" t="e">
        <f>#REF!</f>
        <v>#REF!</v>
      </c>
      <c r="G6" s="52" t="e">
        <f>#REF!</f>
        <v>#REF!</v>
      </c>
      <c r="H6" s="52" t="e">
        <f>#REF!</f>
        <v>#REF!</v>
      </c>
      <c r="I6" s="238" t="e">
        <f t="shared" si="0"/>
        <v>#REF!</v>
      </c>
    </row>
    <row r="7" spans="2:10" ht="37.5" customHeight="1">
      <c r="B7" s="237" t="s">
        <v>240</v>
      </c>
      <c r="C7" s="83" t="e">
        <f>#REF!</f>
        <v>#REF!</v>
      </c>
      <c r="D7" s="83" t="e">
        <f>#REF!</f>
        <v>#REF!</v>
      </c>
      <c r="E7" s="136" t="e">
        <f>#REF!</f>
        <v>#REF!</v>
      </c>
      <c r="F7" s="52" t="e">
        <f>#REF!</f>
        <v>#REF!</v>
      </c>
      <c r="G7" s="52" t="e">
        <f>#REF!</f>
        <v>#REF!</v>
      </c>
      <c r="H7" s="52" t="e">
        <f>#REF!</f>
        <v>#REF!</v>
      </c>
      <c r="I7" s="238" t="e">
        <f t="shared" si="0"/>
        <v>#REF!</v>
      </c>
    </row>
    <row r="8" spans="2:10" ht="66" customHeight="1">
      <c r="B8" s="237" t="s">
        <v>241</v>
      </c>
      <c r="C8" s="83" t="e">
        <f>#REF!</f>
        <v>#REF!</v>
      </c>
      <c r="D8" s="83" t="e">
        <f>#REF!</f>
        <v>#REF!</v>
      </c>
      <c r="E8" s="82" t="e">
        <f>#REF!</f>
        <v>#REF!</v>
      </c>
      <c r="F8" s="52" t="e">
        <f>#REF!</f>
        <v>#REF!</v>
      </c>
      <c r="G8" s="52" t="e">
        <f>#REF!</f>
        <v>#REF!</v>
      </c>
      <c r="H8" s="52" t="e">
        <f>#REF!</f>
        <v>#REF!</v>
      </c>
      <c r="I8" s="238" t="e">
        <f t="shared" si="0"/>
        <v>#REF!</v>
      </c>
    </row>
    <row r="9" spans="2:10" ht="38.25" customHeight="1">
      <c r="B9" s="237" t="s">
        <v>242</v>
      </c>
      <c r="C9" s="83" t="e">
        <f>#REF!</f>
        <v>#REF!</v>
      </c>
      <c r="D9" s="83" t="e">
        <f>#REF!</f>
        <v>#REF!</v>
      </c>
      <c r="E9" s="82" t="e">
        <f>#REF!</f>
        <v>#REF!</v>
      </c>
      <c r="F9" s="52" t="e">
        <f>#REF!</f>
        <v>#REF!</v>
      </c>
      <c r="G9" s="52" t="e">
        <f>#REF!</f>
        <v>#REF!</v>
      </c>
      <c r="H9" s="52" t="e">
        <f>#REF!</f>
        <v>#REF!</v>
      </c>
      <c r="I9" s="238" t="e">
        <f t="shared" si="0"/>
        <v>#REF!</v>
      </c>
      <c r="J9" s="85"/>
    </row>
    <row r="10" spans="2:10" s="55" customFormat="1" ht="25.5" customHeight="1" thickBot="1">
      <c r="B10" s="239" t="s">
        <v>243</v>
      </c>
      <c r="C10" s="240" t="e">
        <f t="shared" ref="C10:H10" si="1">SUM(C5:C9)</f>
        <v>#REF!</v>
      </c>
      <c r="D10" s="241" t="e">
        <f>SUM(D5:D9)</f>
        <v>#REF!</v>
      </c>
      <c r="E10" s="242" t="e">
        <f t="shared" si="1"/>
        <v>#REF!</v>
      </c>
      <c r="F10" s="243" t="e">
        <f t="shared" si="1"/>
        <v>#REF!</v>
      </c>
      <c r="G10" s="243" t="e">
        <f t="shared" si="1"/>
        <v>#REF!</v>
      </c>
      <c r="H10" s="243" t="e">
        <f t="shared" si="1"/>
        <v>#REF!</v>
      </c>
      <c r="I10" s="244" t="e">
        <f t="shared" si="0"/>
        <v>#REF!</v>
      </c>
      <c r="J10" s="84"/>
    </row>
    <row r="11" spans="2:10">
      <c r="J11" s="85"/>
    </row>
  </sheetData>
  <mergeCells count="6">
    <mergeCell ref="C3:C4"/>
    <mergeCell ref="B3:B4"/>
    <mergeCell ref="E3:E4"/>
    <mergeCell ref="F3:I3"/>
    <mergeCell ref="C2:I2"/>
    <mergeCell ref="D3:D4"/>
  </mergeCells>
  <printOptions horizontalCentered="1" verticalCentered="1"/>
  <pageMargins left="0.31496062992125984" right="0.70866141732283472" top="0.43307086614173229" bottom="1.3779527559055118" header="0.31496062992125984" footer="0.94488188976377963"/>
  <pageSetup paperSize="121" orientation="landscape" r:id="rId1"/>
  <headerFooter>
    <oddFooter>&amp;RAvance Plan de Acción Enero-Septiembre de 2011Preparado por:  Oficina Asesora de Planeación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A21" sqref="A21"/>
    </sheetView>
  </sheetViews>
  <sheetFormatPr baseColWidth="10" defaultRowHeight="15"/>
  <cols>
    <col min="1" max="1" width="53.7109375" customWidth="1"/>
    <col min="2" max="4" width="12.28515625" customWidth="1"/>
  </cols>
  <sheetData>
    <row r="1" spans="1:4">
      <c r="A1" s="572" t="s">
        <v>927</v>
      </c>
      <c r="B1" s="572"/>
      <c r="C1" s="572"/>
      <c r="D1" s="572"/>
    </row>
    <row r="2" spans="1:4">
      <c r="A2" s="572" t="s">
        <v>928</v>
      </c>
      <c r="B2" s="572"/>
      <c r="C2" s="572"/>
      <c r="D2" s="572"/>
    </row>
    <row r="3" spans="1:4">
      <c r="A3" s="544"/>
      <c r="B3" s="544"/>
      <c r="C3" s="544"/>
      <c r="D3" s="544"/>
    </row>
    <row r="4" spans="1:4" ht="15.75" thickBot="1">
      <c r="A4" s="544"/>
      <c r="B4" s="544"/>
      <c r="C4" s="544"/>
      <c r="D4" s="544"/>
    </row>
    <row r="5" spans="1:4" ht="33.75">
      <c r="A5" s="545" t="s">
        <v>236</v>
      </c>
      <c r="B5" s="546" t="s">
        <v>929</v>
      </c>
      <c r="C5" s="546" t="s">
        <v>931</v>
      </c>
      <c r="D5" s="547" t="s">
        <v>930</v>
      </c>
    </row>
    <row r="6" spans="1:4">
      <c r="A6" s="550" t="s">
        <v>932</v>
      </c>
      <c r="B6" s="548">
        <v>0.2</v>
      </c>
      <c r="C6" s="552">
        <v>4</v>
      </c>
      <c r="D6" s="553">
        <v>26</v>
      </c>
    </row>
    <row r="7" spans="1:4">
      <c r="A7" s="550" t="s">
        <v>933</v>
      </c>
      <c r="B7" s="548">
        <v>0.2</v>
      </c>
      <c r="C7" s="552">
        <v>3</v>
      </c>
      <c r="D7" s="553">
        <v>14</v>
      </c>
    </row>
    <row r="8" spans="1:4">
      <c r="A8" s="550" t="s">
        <v>934</v>
      </c>
      <c r="B8" s="548">
        <v>0.2</v>
      </c>
      <c r="C8" s="552">
        <v>4</v>
      </c>
      <c r="D8" s="553">
        <v>17</v>
      </c>
    </row>
    <row r="9" spans="1:4">
      <c r="A9" s="550" t="s">
        <v>935</v>
      </c>
      <c r="B9" s="548">
        <v>0.2</v>
      </c>
      <c r="C9" s="552">
        <v>4</v>
      </c>
      <c r="D9" s="553">
        <v>13</v>
      </c>
    </row>
    <row r="10" spans="1:4" ht="15.75" thickBot="1">
      <c r="A10" s="551" t="s">
        <v>936</v>
      </c>
      <c r="B10" s="549">
        <v>0.2</v>
      </c>
      <c r="C10" s="554">
        <v>7</v>
      </c>
      <c r="D10" s="555">
        <v>25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tabSelected="1" zoomScaleSheetLayoutView="80" zoomScalePageLayoutView="70" workbookViewId="0">
      <selection activeCell="G9" sqref="G9"/>
    </sheetView>
  </sheetViews>
  <sheetFormatPr baseColWidth="10" defaultColWidth="11.42578125" defaultRowHeight="11.25"/>
  <cols>
    <col min="1" max="1" width="16" style="20" customWidth="1"/>
    <col min="2" max="2" width="29.140625" style="512" customWidth="1"/>
    <col min="3" max="3" width="13.85546875" style="529" customWidth="1"/>
    <col min="4" max="4" width="16.7109375" style="20" customWidth="1"/>
    <col min="5" max="5" width="19.7109375" style="20" customWidth="1"/>
    <col min="6" max="6" width="10.140625" style="37" customWidth="1"/>
    <col min="7" max="7" width="11.42578125" style="20"/>
    <col min="8" max="8" width="12.140625" style="20" customWidth="1"/>
    <col min="9" max="9" width="12.140625" style="37" customWidth="1"/>
    <col min="10" max="11" width="12.28515625" style="37" customWidth="1"/>
    <col min="12" max="12" width="12.42578125" style="37" customWidth="1"/>
    <col min="13" max="13" width="10.140625" style="20" customWidth="1"/>
    <col min="14" max="14" width="10.42578125" style="20" customWidth="1"/>
    <col min="15" max="15" width="11.42578125" style="20" customWidth="1"/>
    <col min="16" max="16" width="15.5703125" style="20" customWidth="1"/>
    <col min="17" max="17" width="10.5703125" style="20" customWidth="1"/>
    <col min="18" max="18" width="10.85546875" style="20" customWidth="1"/>
    <col min="19" max="19" width="23.7109375" style="20" customWidth="1"/>
    <col min="20" max="16384" width="11.42578125" style="35"/>
  </cols>
  <sheetData>
    <row r="1" spans="1:19">
      <c r="A1" s="770"/>
      <c r="B1" s="771" t="s">
        <v>7</v>
      </c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2"/>
      <c r="Q1" s="773"/>
      <c r="R1" s="774" t="s">
        <v>17</v>
      </c>
      <c r="S1" s="774"/>
    </row>
    <row r="2" spans="1:19">
      <c r="A2" s="775"/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7"/>
      <c r="Q2" s="778"/>
      <c r="R2" s="774"/>
      <c r="S2" s="774"/>
    </row>
    <row r="3" spans="1:19" ht="22.5" customHeight="1">
      <c r="A3" s="779"/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1"/>
      <c r="Q3" s="782"/>
      <c r="R3" s="774" t="s">
        <v>6</v>
      </c>
      <c r="S3" s="774"/>
    </row>
    <row r="4" spans="1:19" ht="14.25">
      <c r="A4" s="783" t="s">
        <v>595</v>
      </c>
      <c r="B4" s="784"/>
      <c r="C4" s="785"/>
      <c r="D4" s="786"/>
      <c r="E4" s="786"/>
      <c r="F4" s="787"/>
      <c r="G4" s="786"/>
      <c r="H4" s="786"/>
      <c r="I4" s="787"/>
      <c r="J4" s="787"/>
      <c r="K4" s="787"/>
      <c r="L4" s="788" t="s">
        <v>496</v>
      </c>
      <c r="M4" s="789"/>
      <c r="N4" s="789"/>
      <c r="O4" s="786"/>
      <c r="P4" s="786"/>
      <c r="Q4" s="789"/>
      <c r="R4" s="790"/>
      <c r="S4" s="790"/>
    </row>
    <row r="5" spans="1:19" ht="14.25">
      <c r="A5" s="791" t="s">
        <v>51</v>
      </c>
      <c r="B5" s="792"/>
      <c r="C5" s="793"/>
      <c r="D5" s="794"/>
      <c r="E5" s="790"/>
      <c r="F5" s="795"/>
      <c r="G5" s="790"/>
      <c r="H5" s="790"/>
      <c r="I5" s="795"/>
      <c r="J5" s="795"/>
      <c r="K5" s="795"/>
      <c r="L5" s="796" t="s">
        <v>495</v>
      </c>
      <c r="M5" s="789"/>
      <c r="N5" s="789"/>
      <c r="O5" s="790"/>
      <c r="P5" s="790"/>
      <c r="Q5" s="789"/>
      <c r="R5" s="797"/>
      <c r="S5" s="797"/>
    </row>
    <row r="6" spans="1:19" ht="14.25">
      <c r="A6" s="798"/>
      <c r="B6" s="792"/>
      <c r="C6" s="793"/>
      <c r="D6" s="790"/>
      <c r="E6" s="790"/>
      <c r="F6" s="795"/>
      <c r="G6" s="790"/>
      <c r="H6" s="790"/>
      <c r="I6" s="795"/>
      <c r="J6" s="795"/>
      <c r="K6" s="795"/>
      <c r="L6" s="795"/>
      <c r="M6" s="790"/>
      <c r="N6" s="790"/>
      <c r="O6" s="790"/>
      <c r="P6" s="790"/>
      <c r="Q6" s="790"/>
      <c r="R6" s="790"/>
      <c r="S6" s="790"/>
    </row>
    <row r="7" spans="1:19" ht="38.25" customHeight="1">
      <c r="A7" s="799" t="s">
        <v>18</v>
      </c>
      <c r="B7" s="799" t="s">
        <v>5</v>
      </c>
      <c r="C7" s="799" t="s">
        <v>44</v>
      </c>
      <c r="D7" s="799" t="s">
        <v>16</v>
      </c>
      <c r="E7" s="800" t="s">
        <v>30</v>
      </c>
      <c r="F7" s="799" t="s">
        <v>8</v>
      </c>
      <c r="G7" s="799" t="s">
        <v>9</v>
      </c>
      <c r="H7" s="799" t="s">
        <v>29</v>
      </c>
      <c r="I7" s="799" t="s">
        <v>10</v>
      </c>
      <c r="J7" s="799" t="s">
        <v>11</v>
      </c>
      <c r="K7" s="799" t="s">
        <v>12</v>
      </c>
      <c r="L7" s="799" t="s">
        <v>13</v>
      </c>
      <c r="M7" s="799" t="s">
        <v>1</v>
      </c>
      <c r="N7" s="799"/>
      <c r="O7" s="799" t="s">
        <v>15</v>
      </c>
      <c r="P7" s="801"/>
      <c r="Q7" s="801"/>
      <c r="R7" s="801"/>
      <c r="S7" s="799" t="s">
        <v>0</v>
      </c>
    </row>
    <row r="8" spans="1:19" ht="55.5" customHeight="1">
      <c r="A8" s="799"/>
      <c r="B8" s="799"/>
      <c r="C8" s="799"/>
      <c r="D8" s="799"/>
      <c r="E8" s="800"/>
      <c r="F8" s="799"/>
      <c r="G8" s="799"/>
      <c r="H8" s="799"/>
      <c r="I8" s="799"/>
      <c r="J8" s="799"/>
      <c r="K8" s="799"/>
      <c r="L8" s="799"/>
      <c r="M8" s="802" t="s">
        <v>938</v>
      </c>
      <c r="N8" s="802" t="s">
        <v>937</v>
      </c>
      <c r="O8" s="803" t="s">
        <v>2</v>
      </c>
      <c r="P8" s="803" t="s">
        <v>14</v>
      </c>
      <c r="Q8" s="803" t="s">
        <v>3</v>
      </c>
      <c r="R8" s="803" t="s">
        <v>4</v>
      </c>
      <c r="S8" s="799"/>
    </row>
    <row r="9" spans="1:19" ht="74.25" customHeight="1">
      <c r="A9" s="804">
        <f>A12+A32+A49+A65</f>
        <v>0.2</v>
      </c>
      <c r="B9" s="805" t="s">
        <v>715</v>
      </c>
      <c r="C9" s="805" t="s">
        <v>874</v>
      </c>
      <c r="D9" s="805"/>
      <c r="E9" s="806" t="s">
        <v>626</v>
      </c>
      <c r="F9" s="807" t="s">
        <v>19</v>
      </c>
      <c r="G9" s="808" t="s">
        <v>22</v>
      </c>
      <c r="H9" s="808" t="s">
        <v>28</v>
      </c>
      <c r="I9" s="809" t="s">
        <v>28</v>
      </c>
      <c r="J9" s="809" t="s">
        <v>22</v>
      </c>
      <c r="K9" s="809" t="s">
        <v>28</v>
      </c>
      <c r="L9" s="809" t="s">
        <v>22</v>
      </c>
      <c r="M9" s="810"/>
      <c r="N9" s="810"/>
      <c r="O9" s="811"/>
      <c r="P9" s="811"/>
      <c r="Q9" s="811"/>
      <c r="R9" s="812"/>
      <c r="S9" s="813"/>
    </row>
    <row r="10" spans="1:19" ht="36" customHeight="1">
      <c r="A10" s="804"/>
      <c r="B10" s="805"/>
      <c r="C10" s="805"/>
      <c r="D10" s="805"/>
      <c r="E10" s="806" t="s">
        <v>716</v>
      </c>
      <c r="F10" s="814" t="s">
        <v>19</v>
      </c>
      <c r="G10" s="815" t="s">
        <v>50</v>
      </c>
      <c r="H10" s="816">
        <v>16</v>
      </c>
      <c r="I10" s="817">
        <v>8</v>
      </c>
      <c r="J10" s="818" t="s">
        <v>23</v>
      </c>
      <c r="K10" s="819" t="s">
        <v>25</v>
      </c>
      <c r="L10" s="819" t="s">
        <v>85</v>
      </c>
      <c r="M10" s="820"/>
      <c r="N10" s="820"/>
      <c r="O10" s="811"/>
      <c r="P10" s="811"/>
      <c r="Q10" s="811"/>
      <c r="R10" s="812"/>
      <c r="S10" s="821"/>
    </row>
    <row r="11" spans="1:19" ht="12.75">
      <c r="A11" s="822"/>
      <c r="B11" s="823"/>
      <c r="C11" s="824"/>
      <c r="D11" s="825"/>
      <c r="E11" s="826"/>
      <c r="F11" s="827"/>
      <c r="G11" s="828"/>
      <c r="H11" s="828"/>
      <c r="I11" s="828"/>
      <c r="J11" s="828"/>
      <c r="K11" s="828"/>
      <c r="L11" s="828"/>
      <c r="M11" s="829"/>
      <c r="N11" s="830"/>
      <c r="O11" s="831"/>
      <c r="P11" s="831"/>
      <c r="Q11" s="831"/>
      <c r="R11" s="832"/>
      <c r="S11" s="833"/>
    </row>
    <row r="12" spans="1:19" ht="33.75">
      <c r="A12" s="804">
        <f>A16</f>
        <v>5.7499999999999996E-2</v>
      </c>
      <c r="B12" s="834" t="s">
        <v>597</v>
      </c>
      <c r="C12" s="805" t="s">
        <v>675</v>
      </c>
      <c r="D12" s="835"/>
      <c r="E12" s="836" t="s">
        <v>598</v>
      </c>
      <c r="F12" s="837" t="s">
        <v>20</v>
      </c>
      <c r="G12" s="838" t="s">
        <v>21</v>
      </c>
      <c r="H12" s="838" t="s">
        <v>31</v>
      </c>
      <c r="I12" s="809" t="s">
        <v>113</v>
      </c>
      <c r="J12" s="809" t="s">
        <v>37</v>
      </c>
      <c r="K12" s="809" t="s">
        <v>37</v>
      </c>
      <c r="L12" s="809" t="s">
        <v>37</v>
      </c>
      <c r="M12" s="839"/>
      <c r="N12" s="820"/>
      <c r="O12" s="811"/>
      <c r="P12" s="811"/>
      <c r="Q12" s="811"/>
      <c r="R12" s="812"/>
      <c r="S12" s="812"/>
    </row>
    <row r="13" spans="1:19" ht="33.75">
      <c r="A13" s="804"/>
      <c r="B13" s="834"/>
      <c r="C13" s="805"/>
      <c r="D13" s="835"/>
      <c r="E13" s="836" t="s">
        <v>780</v>
      </c>
      <c r="F13" s="837" t="s">
        <v>20</v>
      </c>
      <c r="G13" s="838" t="s">
        <v>32</v>
      </c>
      <c r="H13" s="838" t="s">
        <v>33</v>
      </c>
      <c r="I13" s="809" t="s">
        <v>49</v>
      </c>
      <c r="J13" s="809" t="s">
        <v>114</v>
      </c>
      <c r="K13" s="809" t="s">
        <v>599</v>
      </c>
      <c r="L13" s="809" t="s">
        <v>49</v>
      </c>
      <c r="M13" s="839"/>
      <c r="N13" s="820"/>
      <c r="O13" s="811"/>
      <c r="P13" s="811"/>
      <c r="Q13" s="811"/>
      <c r="R13" s="812"/>
      <c r="S13" s="812"/>
    </row>
    <row r="14" spans="1:19" ht="22.5">
      <c r="A14" s="804"/>
      <c r="B14" s="834"/>
      <c r="C14" s="805"/>
      <c r="D14" s="835"/>
      <c r="E14" s="836" t="s">
        <v>600</v>
      </c>
      <c r="F14" s="837" t="s">
        <v>20</v>
      </c>
      <c r="G14" s="838" t="s">
        <v>32</v>
      </c>
      <c r="H14" s="838" t="s">
        <v>33</v>
      </c>
      <c r="I14" s="809" t="s">
        <v>49</v>
      </c>
      <c r="J14" s="809" t="s">
        <v>114</v>
      </c>
      <c r="K14" s="809" t="s">
        <v>599</v>
      </c>
      <c r="L14" s="809" t="s">
        <v>49</v>
      </c>
      <c r="M14" s="839"/>
      <c r="N14" s="820"/>
      <c r="O14" s="840"/>
      <c r="P14" s="840"/>
      <c r="Q14" s="840"/>
      <c r="R14" s="841"/>
      <c r="S14" s="841"/>
    </row>
    <row r="15" spans="1:19" ht="12.75">
      <c r="A15" s="822"/>
      <c r="B15" s="823"/>
      <c r="C15" s="824"/>
      <c r="D15" s="825"/>
      <c r="E15" s="826"/>
      <c r="F15" s="827"/>
      <c r="G15" s="828"/>
      <c r="H15" s="828"/>
      <c r="I15" s="828"/>
      <c r="J15" s="828"/>
      <c r="K15" s="828"/>
      <c r="L15" s="828"/>
      <c r="M15" s="827"/>
      <c r="N15" s="830"/>
      <c r="O15" s="831"/>
      <c r="P15" s="831"/>
      <c r="Q15" s="831"/>
      <c r="R15" s="832"/>
      <c r="S15" s="833"/>
    </row>
    <row r="16" spans="1:19" ht="22.5">
      <c r="A16" s="804">
        <f>A23+A24+A25+A26+A27+A28+A29+A30</f>
        <v>5.7499999999999996E-2</v>
      </c>
      <c r="B16" s="842" t="s">
        <v>792</v>
      </c>
      <c r="C16" s="843" t="s">
        <v>675</v>
      </c>
      <c r="D16" s="844"/>
      <c r="E16" s="845" t="s">
        <v>717</v>
      </c>
      <c r="F16" s="846" t="s">
        <v>19</v>
      </c>
      <c r="G16" s="847">
        <v>1</v>
      </c>
      <c r="H16" s="809" t="s">
        <v>28</v>
      </c>
      <c r="I16" s="809" t="s">
        <v>28</v>
      </c>
      <c r="J16" s="809" t="s">
        <v>28</v>
      </c>
      <c r="K16" s="809" t="s">
        <v>28</v>
      </c>
      <c r="L16" s="809" t="s">
        <v>22</v>
      </c>
      <c r="M16" s="848"/>
      <c r="N16" s="820"/>
      <c r="O16" s="811"/>
      <c r="P16" s="811"/>
      <c r="Q16" s="811"/>
      <c r="R16" s="812"/>
      <c r="S16" s="821"/>
    </row>
    <row r="17" spans="1:19" ht="22.5">
      <c r="A17" s="804"/>
      <c r="B17" s="842"/>
      <c r="C17" s="843"/>
      <c r="D17" s="844"/>
      <c r="E17" s="849" t="s">
        <v>718</v>
      </c>
      <c r="F17" s="850" t="s">
        <v>19</v>
      </c>
      <c r="G17" s="851">
        <v>6</v>
      </c>
      <c r="H17" s="819" t="s">
        <v>25</v>
      </c>
      <c r="I17" s="819" t="s">
        <v>25</v>
      </c>
      <c r="J17" s="819" t="s">
        <v>25</v>
      </c>
      <c r="K17" s="819" t="s">
        <v>25</v>
      </c>
      <c r="L17" s="818" t="s">
        <v>22</v>
      </c>
      <c r="M17" s="848"/>
      <c r="N17" s="820"/>
      <c r="O17" s="811"/>
      <c r="P17" s="811"/>
      <c r="Q17" s="811"/>
      <c r="R17" s="812"/>
      <c r="S17" s="852"/>
    </row>
    <row r="18" spans="1:19" ht="22.5">
      <c r="A18" s="804"/>
      <c r="B18" s="842"/>
      <c r="C18" s="843"/>
      <c r="D18" s="844"/>
      <c r="E18" s="849" t="s">
        <v>726</v>
      </c>
      <c r="F18" s="850" t="s">
        <v>19</v>
      </c>
      <c r="G18" s="851">
        <v>38</v>
      </c>
      <c r="H18" s="819" t="s">
        <v>720</v>
      </c>
      <c r="I18" s="819" t="s">
        <v>720</v>
      </c>
      <c r="J18" s="819" t="s">
        <v>71</v>
      </c>
      <c r="K18" s="819" t="s">
        <v>22</v>
      </c>
      <c r="L18" s="819" t="s">
        <v>83</v>
      </c>
      <c r="M18" s="848"/>
      <c r="N18" s="820"/>
      <c r="O18" s="811"/>
      <c r="P18" s="811"/>
      <c r="Q18" s="811"/>
      <c r="R18" s="812"/>
      <c r="S18" s="852"/>
    </row>
    <row r="19" spans="1:19" ht="33.75">
      <c r="A19" s="804"/>
      <c r="B19" s="842"/>
      <c r="C19" s="843"/>
      <c r="D19" s="844"/>
      <c r="E19" s="849" t="s">
        <v>719</v>
      </c>
      <c r="F19" s="850" t="s">
        <v>19</v>
      </c>
      <c r="G19" s="851">
        <v>0</v>
      </c>
      <c r="H19" s="819" t="s">
        <v>28</v>
      </c>
      <c r="I19" s="819" t="s">
        <v>28</v>
      </c>
      <c r="J19" s="819" t="s">
        <v>22</v>
      </c>
      <c r="K19" s="819" t="s">
        <v>22</v>
      </c>
      <c r="L19" s="819" t="s">
        <v>28</v>
      </c>
      <c r="M19" s="853"/>
      <c r="N19" s="854"/>
      <c r="O19" s="811"/>
      <c r="P19" s="811"/>
      <c r="Q19" s="811"/>
      <c r="R19" s="812"/>
      <c r="S19" s="821"/>
    </row>
    <row r="20" spans="1:19" ht="33.75">
      <c r="A20" s="804"/>
      <c r="B20" s="842"/>
      <c r="C20" s="843"/>
      <c r="D20" s="844"/>
      <c r="E20" s="855" t="s">
        <v>781</v>
      </c>
      <c r="F20" s="850" t="s">
        <v>19</v>
      </c>
      <c r="G20" s="856">
        <v>124</v>
      </c>
      <c r="H20" s="818" t="s">
        <v>640</v>
      </c>
      <c r="I20" s="818" t="s">
        <v>493</v>
      </c>
      <c r="J20" s="818" t="s">
        <v>641</v>
      </c>
      <c r="K20" s="818" t="s">
        <v>492</v>
      </c>
      <c r="L20" s="818" t="s">
        <v>493</v>
      </c>
      <c r="M20" s="857"/>
      <c r="N20" s="820"/>
      <c r="O20" s="811"/>
      <c r="P20" s="811"/>
      <c r="Q20" s="811"/>
      <c r="R20" s="812"/>
      <c r="S20" s="821"/>
    </row>
    <row r="21" spans="1:19" ht="64.5" customHeight="1">
      <c r="A21" s="804"/>
      <c r="B21" s="842"/>
      <c r="C21" s="843"/>
      <c r="D21" s="844"/>
      <c r="E21" s="858" t="s">
        <v>692</v>
      </c>
      <c r="F21" s="859" t="s">
        <v>20</v>
      </c>
      <c r="G21" s="860">
        <v>0.14000000000000001</v>
      </c>
      <c r="H21" s="818" t="s">
        <v>33</v>
      </c>
      <c r="I21" s="818" t="s">
        <v>72</v>
      </c>
      <c r="J21" s="818" t="s">
        <v>305</v>
      </c>
      <c r="K21" s="818" t="s">
        <v>36</v>
      </c>
      <c r="L21" s="818" t="s">
        <v>72</v>
      </c>
      <c r="M21" s="857"/>
      <c r="N21" s="820"/>
      <c r="O21" s="811"/>
      <c r="P21" s="811"/>
      <c r="Q21" s="811"/>
      <c r="R21" s="812"/>
      <c r="S21" s="852"/>
    </row>
    <row r="22" spans="1:19" ht="12.75">
      <c r="A22" s="822"/>
      <c r="B22" s="823"/>
      <c r="C22" s="824"/>
      <c r="D22" s="825"/>
      <c r="E22" s="826"/>
      <c r="F22" s="827"/>
      <c r="G22" s="828"/>
      <c r="H22" s="828"/>
      <c r="I22" s="828"/>
      <c r="J22" s="828"/>
      <c r="K22" s="828"/>
      <c r="L22" s="828"/>
      <c r="M22" s="827"/>
      <c r="N22" s="830"/>
      <c r="O22" s="831"/>
      <c r="P22" s="831"/>
      <c r="Q22" s="831"/>
      <c r="R22" s="832"/>
      <c r="S22" s="833"/>
    </row>
    <row r="23" spans="1:19" ht="74.25" customHeight="1">
      <c r="A23" s="861">
        <v>5.0000000000000001E-3</v>
      </c>
      <c r="B23" s="862" t="s">
        <v>601</v>
      </c>
      <c r="C23" s="846" t="s">
        <v>90</v>
      </c>
      <c r="D23" s="863" t="s">
        <v>651</v>
      </c>
      <c r="E23" s="864" t="s">
        <v>784</v>
      </c>
      <c r="F23" s="846" t="s">
        <v>20</v>
      </c>
      <c r="G23" s="847">
        <v>0</v>
      </c>
      <c r="H23" s="819" t="s">
        <v>33</v>
      </c>
      <c r="I23" s="819" t="s">
        <v>33</v>
      </c>
      <c r="J23" s="865" t="s">
        <v>22</v>
      </c>
      <c r="K23" s="809" t="s">
        <v>38</v>
      </c>
      <c r="L23" s="809" t="s">
        <v>38</v>
      </c>
      <c r="M23" s="866"/>
      <c r="N23" s="820"/>
      <c r="O23" s="811"/>
      <c r="P23" s="867"/>
      <c r="Q23" s="811"/>
      <c r="R23" s="868"/>
      <c r="S23" s="852"/>
    </row>
    <row r="24" spans="1:19" ht="54" customHeight="1">
      <c r="A24" s="861">
        <v>6.0000000000000001E-3</v>
      </c>
      <c r="B24" s="862" t="s">
        <v>602</v>
      </c>
      <c r="C24" s="846" t="s">
        <v>675</v>
      </c>
      <c r="D24" s="813" t="s">
        <v>652</v>
      </c>
      <c r="E24" s="864" t="s">
        <v>603</v>
      </c>
      <c r="F24" s="859" t="s">
        <v>20</v>
      </c>
      <c r="G24" s="860">
        <v>0.96</v>
      </c>
      <c r="H24" s="818" t="s">
        <v>604</v>
      </c>
      <c r="I24" s="818" t="s">
        <v>604</v>
      </c>
      <c r="J24" s="818" t="s">
        <v>604</v>
      </c>
      <c r="K24" s="818" t="s">
        <v>604</v>
      </c>
      <c r="L24" s="818" t="s">
        <v>604</v>
      </c>
      <c r="M24" s="866"/>
      <c r="N24" s="820"/>
      <c r="O24" s="869"/>
      <c r="P24" s="869"/>
      <c r="Q24" s="869"/>
      <c r="R24" s="870"/>
      <c r="S24" s="871"/>
    </row>
    <row r="25" spans="1:19" ht="118.5" customHeight="1">
      <c r="A25" s="861">
        <v>0.01</v>
      </c>
      <c r="B25" s="872" t="s">
        <v>605</v>
      </c>
      <c r="C25" s="873" t="s">
        <v>875</v>
      </c>
      <c r="D25" s="874" t="s">
        <v>653</v>
      </c>
      <c r="E25" s="858" t="s">
        <v>727</v>
      </c>
      <c r="F25" s="859" t="s">
        <v>19</v>
      </c>
      <c r="G25" s="856">
        <v>1</v>
      </c>
      <c r="H25" s="818" t="s">
        <v>28</v>
      </c>
      <c r="I25" s="818" t="s">
        <v>28</v>
      </c>
      <c r="J25" s="818" t="s">
        <v>22</v>
      </c>
      <c r="K25" s="818" t="s">
        <v>28</v>
      </c>
      <c r="L25" s="818" t="s">
        <v>22</v>
      </c>
      <c r="M25" s="875"/>
      <c r="N25" s="820"/>
      <c r="O25" s="840"/>
      <c r="P25" s="876"/>
      <c r="Q25" s="876"/>
      <c r="R25" s="868"/>
      <c r="S25" s="877"/>
    </row>
    <row r="26" spans="1:19" ht="67.150000000000006" customHeight="1">
      <c r="A26" s="861">
        <v>5.4999999999999997E-3</v>
      </c>
      <c r="B26" s="862" t="s">
        <v>606</v>
      </c>
      <c r="C26" s="846" t="s">
        <v>675</v>
      </c>
      <c r="D26" s="849" t="s">
        <v>654</v>
      </c>
      <c r="E26" s="864" t="s">
        <v>607</v>
      </c>
      <c r="F26" s="846" t="s">
        <v>20</v>
      </c>
      <c r="G26" s="878">
        <v>1</v>
      </c>
      <c r="H26" s="809" t="s">
        <v>33</v>
      </c>
      <c r="I26" s="819" t="s">
        <v>33</v>
      </c>
      <c r="J26" s="809" t="s">
        <v>33</v>
      </c>
      <c r="K26" s="809" t="s">
        <v>33</v>
      </c>
      <c r="L26" s="809" t="s">
        <v>33</v>
      </c>
      <c r="M26" s="866"/>
      <c r="N26" s="820"/>
      <c r="O26" s="840"/>
      <c r="P26" s="840"/>
      <c r="Q26" s="840"/>
      <c r="R26" s="868"/>
      <c r="S26" s="813"/>
    </row>
    <row r="27" spans="1:19" ht="73.5" customHeight="1">
      <c r="A27" s="861">
        <v>5.7000000000000002E-3</v>
      </c>
      <c r="B27" s="862" t="s">
        <v>608</v>
      </c>
      <c r="C27" s="846" t="s">
        <v>675</v>
      </c>
      <c r="D27" s="849" t="s">
        <v>654</v>
      </c>
      <c r="E27" s="864" t="s">
        <v>609</v>
      </c>
      <c r="F27" s="846" t="s">
        <v>20</v>
      </c>
      <c r="G27" s="878">
        <v>1</v>
      </c>
      <c r="H27" s="809" t="s">
        <v>33</v>
      </c>
      <c r="I27" s="819" t="s">
        <v>33</v>
      </c>
      <c r="J27" s="809" t="s">
        <v>33</v>
      </c>
      <c r="K27" s="809" t="s">
        <v>33</v>
      </c>
      <c r="L27" s="809" t="s">
        <v>33</v>
      </c>
      <c r="M27" s="866"/>
      <c r="N27" s="820"/>
      <c r="O27" s="840"/>
      <c r="P27" s="840"/>
      <c r="Q27" s="840"/>
      <c r="R27" s="868"/>
      <c r="S27" s="813"/>
    </row>
    <row r="28" spans="1:19" ht="81.75" customHeight="1">
      <c r="A28" s="861">
        <v>0.02</v>
      </c>
      <c r="B28" s="862" t="s">
        <v>610</v>
      </c>
      <c r="C28" s="846" t="s">
        <v>655</v>
      </c>
      <c r="D28" s="863" t="s">
        <v>656</v>
      </c>
      <c r="E28" s="845" t="s">
        <v>611</v>
      </c>
      <c r="F28" s="846" t="s">
        <v>19</v>
      </c>
      <c r="G28" s="809" t="s">
        <v>22</v>
      </c>
      <c r="H28" s="809" t="s">
        <v>28</v>
      </c>
      <c r="I28" s="809" t="s">
        <v>28</v>
      </c>
      <c r="J28" s="865" t="s">
        <v>22</v>
      </c>
      <c r="K28" s="809" t="s">
        <v>28</v>
      </c>
      <c r="L28" s="865"/>
      <c r="M28" s="866"/>
      <c r="N28" s="820"/>
      <c r="O28" s="840"/>
      <c r="P28" s="840"/>
      <c r="Q28" s="840"/>
      <c r="R28" s="870"/>
      <c r="S28" s="852"/>
    </row>
    <row r="29" spans="1:19" ht="101.25">
      <c r="A29" s="861">
        <v>2.8E-3</v>
      </c>
      <c r="B29" s="872" t="s">
        <v>612</v>
      </c>
      <c r="C29" s="873" t="s">
        <v>657</v>
      </c>
      <c r="D29" s="874" t="s">
        <v>658</v>
      </c>
      <c r="E29" s="879" t="s">
        <v>613</v>
      </c>
      <c r="F29" s="873" t="s">
        <v>19</v>
      </c>
      <c r="G29" s="865" t="s">
        <v>22</v>
      </c>
      <c r="H29" s="865" t="s">
        <v>76</v>
      </c>
      <c r="I29" s="865" t="s">
        <v>65</v>
      </c>
      <c r="J29" s="865" t="s">
        <v>57</v>
      </c>
      <c r="K29" s="865" t="s">
        <v>57</v>
      </c>
      <c r="L29" s="865" t="s">
        <v>57</v>
      </c>
      <c r="M29" s="875"/>
      <c r="N29" s="820"/>
      <c r="O29" s="840"/>
      <c r="P29" s="840"/>
      <c r="Q29" s="840"/>
      <c r="R29" s="870"/>
      <c r="S29" s="880"/>
    </row>
    <row r="30" spans="1:19" ht="101.25">
      <c r="A30" s="881">
        <v>2.5000000000000001E-3</v>
      </c>
      <c r="B30" s="882" t="s">
        <v>794</v>
      </c>
      <c r="C30" s="883" t="s">
        <v>675</v>
      </c>
      <c r="D30" s="884" t="s">
        <v>385</v>
      </c>
      <c r="E30" s="855" t="s">
        <v>151</v>
      </c>
      <c r="F30" s="885" t="s">
        <v>150</v>
      </c>
      <c r="G30" s="883" t="s">
        <v>22</v>
      </c>
      <c r="H30" s="815" t="s">
        <v>28</v>
      </c>
      <c r="I30" s="815" t="s">
        <v>28</v>
      </c>
      <c r="J30" s="815" t="s">
        <v>22</v>
      </c>
      <c r="K30" s="815" t="s">
        <v>22</v>
      </c>
      <c r="L30" s="815" t="s">
        <v>28</v>
      </c>
      <c r="M30" s="875"/>
      <c r="N30" s="820"/>
      <c r="O30" s="886"/>
      <c r="P30" s="887"/>
      <c r="Q30" s="887"/>
      <c r="R30" s="888"/>
      <c r="S30" s="889"/>
    </row>
    <row r="31" spans="1:19" ht="12.75">
      <c r="A31" s="822"/>
      <c r="B31" s="823"/>
      <c r="C31" s="824"/>
      <c r="D31" s="825"/>
      <c r="E31" s="826"/>
      <c r="F31" s="827"/>
      <c r="G31" s="828"/>
      <c r="H31" s="828"/>
      <c r="I31" s="828"/>
      <c r="J31" s="828"/>
      <c r="K31" s="828"/>
      <c r="L31" s="828"/>
      <c r="M31" s="827"/>
      <c r="N31" s="830"/>
      <c r="O31" s="890"/>
      <c r="P31" s="890"/>
      <c r="Q31" s="890"/>
      <c r="R31" s="890"/>
      <c r="S31" s="891"/>
    </row>
    <row r="32" spans="1:19" ht="15" customHeight="1">
      <c r="A32" s="804">
        <f>A37</f>
        <v>4.2500000000000003E-2</v>
      </c>
      <c r="B32" s="834" t="s">
        <v>614</v>
      </c>
      <c r="C32" s="805" t="s">
        <v>675</v>
      </c>
      <c r="D32" s="844"/>
      <c r="E32" s="864" t="s">
        <v>615</v>
      </c>
      <c r="F32" s="846" t="s">
        <v>20</v>
      </c>
      <c r="G32" s="892" t="s">
        <v>616</v>
      </c>
      <c r="H32" s="838" t="s">
        <v>33</v>
      </c>
      <c r="I32" s="809" t="s">
        <v>38</v>
      </c>
      <c r="J32" s="809" t="s">
        <v>37</v>
      </c>
      <c r="K32" s="809" t="s">
        <v>37</v>
      </c>
      <c r="L32" s="809" t="s">
        <v>26</v>
      </c>
      <c r="M32" s="810"/>
      <c r="N32" s="820"/>
      <c r="O32" s="811"/>
      <c r="P32" s="811"/>
      <c r="Q32" s="811"/>
      <c r="R32" s="868"/>
      <c r="S32" s="877"/>
    </row>
    <row r="33" spans="1:19" ht="15" customHeight="1">
      <c r="A33" s="804"/>
      <c r="B33" s="834"/>
      <c r="C33" s="805"/>
      <c r="D33" s="844"/>
      <c r="E33" s="864" t="s">
        <v>617</v>
      </c>
      <c r="F33" s="846" t="s">
        <v>20</v>
      </c>
      <c r="G33" s="838" t="s">
        <v>701</v>
      </c>
      <c r="H33" s="838" t="s">
        <v>36</v>
      </c>
      <c r="I33" s="809" t="s">
        <v>37</v>
      </c>
      <c r="J33" s="809" t="s">
        <v>53</v>
      </c>
      <c r="K33" s="809" t="s">
        <v>53</v>
      </c>
      <c r="L33" s="809" t="s">
        <v>53</v>
      </c>
      <c r="M33" s="810"/>
      <c r="N33" s="820"/>
      <c r="O33" s="811"/>
      <c r="P33" s="811"/>
      <c r="Q33" s="811"/>
      <c r="R33" s="868"/>
      <c r="S33" s="877"/>
    </row>
    <row r="34" spans="1:19" ht="15" customHeight="1">
      <c r="A34" s="804"/>
      <c r="B34" s="834"/>
      <c r="C34" s="805"/>
      <c r="D34" s="844"/>
      <c r="E34" s="864" t="s">
        <v>618</v>
      </c>
      <c r="F34" s="846" t="s">
        <v>20</v>
      </c>
      <c r="G34" s="838" t="s">
        <v>37</v>
      </c>
      <c r="H34" s="838" t="s">
        <v>38</v>
      </c>
      <c r="I34" s="809" t="s">
        <v>115</v>
      </c>
      <c r="J34" s="809" t="s">
        <v>53</v>
      </c>
      <c r="K34" s="809" t="s">
        <v>21</v>
      </c>
      <c r="L34" s="809" t="s">
        <v>21</v>
      </c>
      <c r="M34" s="810"/>
      <c r="N34" s="820"/>
      <c r="O34" s="811"/>
      <c r="P34" s="811"/>
      <c r="Q34" s="811"/>
      <c r="R34" s="868"/>
      <c r="S34" s="877"/>
    </row>
    <row r="35" spans="1:19" ht="15" customHeight="1">
      <c r="A35" s="804"/>
      <c r="B35" s="834"/>
      <c r="C35" s="805"/>
      <c r="D35" s="844"/>
      <c r="E35" s="864" t="s">
        <v>619</v>
      </c>
      <c r="F35" s="846" t="s">
        <v>20</v>
      </c>
      <c r="G35" s="838" t="s">
        <v>701</v>
      </c>
      <c r="H35" s="838" t="s">
        <v>26</v>
      </c>
      <c r="I35" s="809" t="s">
        <v>21</v>
      </c>
      <c r="J35" s="809" t="s">
        <v>41</v>
      </c>
      <c r="K35" s="809" t="s">
        <v>41</v>
      </c>
      <c r="L35" s="809" t="s">
        <v>43</v>
      </c>
      <c r="M35" s="810"/>
      <c r="N35" s="820"/>
      <c r="O35" s="840"/>
      <c r="P35" s="840"/>
      <c r="Q35" s="840"/>
      <c r="R35" s="868"/>
      <c r="S35" s="877"/>
    </row>
    <row r="36" spans="1:19" ht="12.75">
      <c r="A36" s="822"/>
      <c r="B36" s="823"/>
      <c r="C36" s="824"/>
      <c r="D36" s="825"/>
      <c r="E36" s="826"/>
      <c r="F36" s="827"/>
      <c r="G36" s="828"/>
      <c r="H36" s="828"/>
      <c r="I36" s="828"/>
      <c r="J36" s="828"/>
      <c r="K36" s="828"/>
      <c r="L36" s="828"/>
      <c r="M36" s="827"/>
      <c r="N36" s="827"/>
      <c r="O36" s="890"/>
      <c r="P36" s="890"/>
      <c r="Q36" s="890"/>
      <c r="R36" s="890"/>
      <c r="S36" s="891"/>
    </row>
    <row r="37" spans="1:19" ht="46.5" customHeight="1">
      <c r="A37" s="861">
        <f>A39+A40+A42+A43+A45+A46+A47</f>
        <v>4.2500000000000003E-2</v>
      </c>
      <c r="B37" s="893" t="s">
        <v>620</v>
      </c>
      <c r="C37" s="873" t="s">
        <v>675</v>
      </c>
      <c r="D37" s="874"/>
      <c r="E37" s="855" t="s">
        <v>702</v>
      </c>
      <c r="F37" s="885" t="s">
        <v>19</v>
      </c>
      <c r="G37" s="894" t="s">
        <v>22</v>
      </c>
      <c r="H37" s="894" t="s">
        <v>722</v>
      </c>
      <c r="I37" s="815" t="s">
        <v>85</v>
      </c>
      <c r="J37" s="815" t="s">
        <v>23</v>
      </c>
      <c r="K37" s="815" t="s">
        <v>50</v>
      </c>
      <c r="L37" s="815" t="s">
        <v>50</v>
      </c>
      <c r="M37" s="866"/>
      <c r="N37" s="820"/>
      <c r="O37" s="895"/>
      <c r="P37" s="895"/>
      <c r="Q37" s="895"/>
      <c r="R37" s="896"/>
      <c r="S37" s="897"/>
    </row>
    <row r="38" spans="1:19" ht="12.75">
      <c r="A38" s="822"/>
      <c r="B38" s="823"/>
      <c r="C38" s="898"/>
      <c r="D38" s="825"/>
      <c r="E38" s="826"/>
      <c r="F38" s="827"/>
      <c r="G38" s="828"/>
      <c r="H38" s="828"/>
      <c r="I38" s="828"/>
      <c r="J38" s="828"/>
      <c r="K38" s="828"/>
      <c r="L38" s="828"/>
      <c r="M38" s="827"/>
      <c r="N38" s="827"/>
      <c r="O38" s="890"/>
      <c r="P38" s="890"/>
      <c r="Q38" s="890"/>
      <c r="R38" s="890"/>
      <c r="S38" s="891"/>
    </row>
    <row r="39" spans="1:19" ht="111" customHeight="1">
      <c r="A39" s="861">
        <v>2.5000000000000001E-3</v>
      </c>
      <c r="B39" s="872" t="s">
        <v>621</v>
      </c>
      <c r="C39" s="873" t="s">
        <v>659</v>
      </c>
      <c r="D39" s="874" t="s">
        <v>660</v>
      </c>
      <c r="E39" s="879" t="s">
        <v>622</v>
      </c>
      <c r="F39" s="873" t="s">
        <v>20</v>
      </c>
      <c r="G39" s="865" t="s">
        <v>22</v>
      </c>
      <c r="H39" s="865" t="s">
        <v>33</v>
      </c>
      <c r="I39" s="865" t="s">
        <v>33</v>
      </c>
      <c r="J39" s="865" t="s">
        <v>36</v>
      </c>
      <c r="K39" s="865" t="s">
        <v>66</v>
      </c>
      <c r="L39" s="865" t="s">
        <v>36</v>
      </c>
      <c r="M39" s="866"/>
      <c r="N39" s="820"/>
      <c r="O39" s="899"/>
      <c r="P39" s="811"/>
      <c r="Q39" s="811"/>
      <c r="R39" s="868"/>
      <c r="S39" s="877"/>
    </row>
    <row r="40" spans="1:19" ht="124.5" customHeight="1">
      <c r="A40" s="861">
        <v>1.4999999999999999E-2</v>
      </c>
      <c r="B40" s="882" t="s">
        <v>623</v>
      </c>
      <c r="C40" s="873" t="s">
        <v>661</v>
      </c>
      <c r="D40" s="900" t="s">
        <v>662</v>
      </c>
      <c r="E40" s="858" t="s">
        <v>34</v>
      </c>
      <c r="F40" s="859" t="s">
        <v>19</v>
      </c>
      <c r="G40" s="856">
        <v>12</v>
      </c>
      <c r="H40" s="856">
        <v>32</v>
      </c>
      <c r="I40" s="818" t="s">
        <v>783</v>
      </c>
      <c r="J40" s="818" t="s">
        <v>100</v>
      </c>
      <c r="K40" s="818" t="s">
        <v>782</v>
      </c>
      <c r="L40" s="818" t="s">
        <v>783</v>
      </c>
      <c r="M40" s="866"/>
      <c r="N40" s="820"/>
      <c r="O40" s="895"/>
      <c r="P40" s="901"/>
      <c r="Q40" s="895"/>
      <c r="R40" s="896"/>
      <c r="S40" s="871"/>
    </row>
    <row r="41" spans="1:19" ht="124.5" customHeight="1">
      <c r="A41" s="861">
        <v>5.0000000000000001E-3</v>
      </c>
      <c r="B41" s="882" t="s">
        <v>893</v>
      </c>
      <c r="C41" s="873" t="s">
        <v>890</v>
      </c>
      <c r="D41" s="900" t="s">
        <v>891</v>
      </c>
      <c r="E41" s="858" t="s">
        <v>892</v>
      </c>
      <c r="F41" s="859" t="s">
        <v>19</v>
      </c>
      <c r="G41" s="856">
        <v>0</v>
      </c>
      <c r="H41" s="856">
        <v>3</v>
      </c>
      <c r="I41" s="818" t="s">
        <v>71</v>
      </c>
      <c r="J41" s="818" t="s">
        <v>22</v>
      </c>
      <c r="K41" s="818" t="s">
        <v>71</v>
      </c>
      <c r="L41" s="818" t="s">
        <v>71</v>
      </c>
      <c r="M41" s="866"/>
      <c r="N41" s="820"/>
      <c r="O41" s="895"/>
      <c r="P41" s="901"/>
      <c r="Q41" s="895"/>
      <c r="R41" s="896"/>
      <c r="S41" s="871"/>
    </row>
    <row r="42" spans="1:19" ht="66.75" customHeight="1">
      <c r="A42" s="861">
        <v>5.0000000000000001E-3</v>
      </c>
      <c r="B42" s="882" t="s">
        <v>894</v>
      </c>
      <c r="C42" s="846" t="s">
        <v>661</v>
      </c>
      <c r="D42" s="863" t="s">
        <v>663</v>
      </c>
      <c r="E42" s="858" t="s">
        <v>624</v>
      </c>
      <c r="F42" s="859" t="s">
        <v>20</v>
      </c>
      <c r="G42" s="856">
        <v>0</v>
      </c>
      <c r="H42" s="856">
        <v>150</v>
      </c>
      <c r="I42" s="856" t="s">
        <v>42</v>
      </c>
      <c r="J42" s="856">
        <v>33</v>
      </c>
      <c r="K42" s="856">
        <v>66</v>
      </c>
      <c r="L42" s="856">
        <v>100</v>
      </c>
      <c r="M42" s="866"/>
      <c r="N42" s="820"/>
      <c r="O42" s="811"/>
      <c r="P42" s="902"/>
      <c r="Q42" s="811"/>
      <c r="R42" s="870"/>
      <c r="S42" s="880"/>
    </row>
    <row r="43" spans="1:19" ht="76.5" customHeight="1">
      <c r="A43" s="804">
        <v>5.0000000000000001E-3</v>
      </c>
      <c r="B43" s="903" t="s">
        <v>895</v>
      </c>
      <c r="C43" s="904" t="s">
        <v>876</v>
      </c>
      <c r="D43" s="874" t="s">
        <v>664</v>
      </c>
      <c r="E43" s="855" t="s">
        <v>900</v>
      </c>
      <c r="F43" s="885" t="s">
        <v>19</v>
      </c>
      <c r="G43" s="815" t="s">
        <v>50</v>
      </c>
      <c r="H43" s="816">
        <v>16</v>
      </c>
      <c r="I43" s="817">
        <v>8</v>
      </c>
      <c r="J43" s="818" t="s">
        <v>23</v>
      </c>
      <c r="K43" s="819" t="s">
        <v>25</v>
      </c>
      <c r="L43" s="819" t="s">
        <v>85</v>
      </c>
      <c r="M43" s="866"/>
      <c r="N43" s="820"/>
      <c r="O43" s="880"/>
      <c r="P43" s="880"/>
      <c r="Q43" s="880"/>
      <c r="R43" s="880"/>
      <c r="S43" s="880"/>
    </row>
    <row r="44" spans="1:19" ht="76.5" customHeight="1">
      <c r="A44" s="804"/>
      <c r="B44" s="903"/>
      <c r="C44" s="904"/>
      <c r="D44" s="905" t="s">
        <v>925</v>
      </c>
      <c r="E44" s="905" t="s">
        <v>899</v>
      </c>
      <c r="F44" s="814" t="s">
        <v>19</v>
      </c>
      <c r="G44" s="894" t="s">
        <v>89</v>
      </c>
      <c r="H44" s="906">
        <v>28</v>
      </c>
      <c r="I44" s="907">
        <v>28</v>
      </c>
      <c r="J44" s="819" t="s">
        <v>89</v>
      </c>
      <c r="K44" s="819" t="s">
        <v>27</v>
      </c>
      <c r="L44" s="819" t="s">
        <v>23</v>
      </c>
      <c r="M44" s="866"/>
      <c r="N44" s="820"/>
      <c r="O44" s="880"/>
      <c r="P44" s="880"/>
      <c r="Q44" s="880"/>
      <c r="R44" s="880"/>
      <c r="S44" s="880"/>
    </row>
    <row r="45" spans="1:19" ht="72" customHeight="1">
      <c r="A45" s="861">
        <v>2.5000000000000001E-3</v>
      </c>
      <c r="B45" s="882" t="s">
        <v>896</v>
      </c>
      <c r="C45" s="873" t="s">
        <v>675</v>
      </c>
      <c r="D45" s="874" t="s">
        <v>665</v>
      </c>
      <c r="E45" s="879" t="s">
        <v>625</v>
      </c>
      <c r="F45" s="873" t="s">
        <v>19</v>
      </c>
      <c r="G45" s="865" t="s">
        <v>22</v>
      </c>
      <c r="H45" s="865" t="s">
        <v>28</v>
      </c>
      <c r="I45" s="865" t="s">
        <v>28</v>
      </c>
      <c r="J45" s="865" t="s">
        <v>22</v>
      </c>
      <c r="K45" s="865" t="s">
        <v>22</v>
      </c>
      <c r="L45" s="865" t="s">
        <v>28</v>
      </c>
      <c r="M45" s="866"/>
      <c r="N45" s="820"/>
      <c r="O45" s="895"/>
      <c r="P45" s="895"/>
      <c r="Q45" s="895"/>
      <c r="R45" s="896"/>
      <c r="S45" s="852"/>
    </row>
    <row r="46" spans="1:19" ht="33.75">
      <c r="A46" s="861">
        <v>0.01</v>
      </c>
      <c r="B46" s="882" t="s">
        <v>897</v>
      </c>
      <c r="C46" s="873" t="s">
        <v>675</v>
      </c>
      <c r="D46" s="874"/>
      <c r="E46" s="879" t="s">
        <v>626</v>
      </c>
      <c r="F46" s="873" t="s">
        <v>19</v>
      </c>
      <c r="G46" s="865" t="s">
        <v>22</v>
      </c>
      <c r="H46" s="809" t="s">
        <v>28</v>
      </c>
      <c r="I46" s="865" t="s">
        <v>22</v>
      </c>
      <c r="J46" s="865" t="s">
        <v>22</v>
      </c>
      <c r="K46" s="865" t="s">
        <v>28</v>
      </c>
      <c r="L46" s="865" t="s">
        <v>22</v>
      </c>
      <c r="M46" s="866"/>
      <c r="N46" s="820"/>
      <c r="O46" s="895"/>
      <c r="P46" s="895"/>
      <c r="Q46" s="895"/>
      <c r="R46" s="896"/>
      <c r="S46" s="852"/>
    </row>
    <row r="47" spans="1:19" ht="57" customHeight="1">
      <c r="A47" s="908">
        <v>2.5000000000000001E-3</v>
      </c>
      <c r="B47" s="909" t="s">
        <v>898</v>
      </c>
      <c r="C47" s="910" t="s">
        <v>877</v>
      </c>
      <c r="D47" s="911" t="s">
        <v>344</v>
      </c>
      <c r="E47" s="845" t="s">
        <v>740</v>
      </c>
      <c r="F47" s="850" t="s">
        <v>511</v>
      </c>
      <c r="G47" s="819" t="s">
        <v>57</v>
      </c>
      <c r="H47" s="819" t="s">
        <v>68</v>
      </c>
      <c r="I47" s="819" t="s">
        <v>65</v>
      </c>
      <c r="J47" s="819" t="s">
        <v>28</v>
      </c>
      <c r="K47" s="819" t="s">
        <v>25</v>
      </c>
      <c r="L47" s="819" t="s">
        <v>85</v>
      </c>
      <c r="M47" s="866"/>
      <c r="N47" s="820"/>
      <c r="O47" s="912"/>
      <c r="P47" s="913"/>
      <c r="Q47" s="913"/>
      <c r="R47" s="914"/>
      <c r="S47" s="889"/>
    </row>
    <row r="48" spans="1:19" ht="12.75">
      <c r="A48" s="915"/>
      <c r="B48" s="823"/>
      <c r="C48" s="824"/>
      <c r="D48" s="825"/>
      <c r="E48" s="826"/>
      <c r="F48" s="827"/>
      <c r="G48" s="828"/>
      <c r="H48" s="828"/>
      <c r="I48" s="828"/>
      <c r="J48" s="828"/>
      <c r="K48" s="828"/>
      <c r="L48" s="828"/>
      <c r="M48" s="827"/>
      <c r="N48" s="830"/>
      <c r="O48" s="890"/>
      <c r="P48" s="890"/>
      <c r="Q48" s="890"/>
      <c r="R48" s="890"/>
      <c r="S48" s="891"/>
    </row>
    <row r="49" spans="1:19" ht="22.5">
      <c r="A49" s="916">
        <f>A53</f>
        <v>6.5000000000000002E-2</v>
      </c>
      <c r="B49" s="834" t="s">
        <v>627</v>
      </c>
      <c r="C49" s="805" t="s">
        <v>675</v>
      </c>
      <c r="D49" s="917"/>
      <c r="E49" s="918" t="s">
        <v>628</v>
      </c>
      <c r="F49" s="885" t="s">
        <v>19</v>
      </c>
      <c r="G49" s="919" t="s">
        <v>629</v>
      </c>
      <c r="H49" s="920">
        <v>3.8</v>
      </c>
      <c r="I49" s="920">
        <v>3.8</v>
      </c>
      <c r="J49" s="920">
        <v>3.5</v>
      </c>
      <c r="K49" s="920">
        <v>3.8</v>
      </c>
      <c r="L49" s="920">
        <v>3.8</v>
      </c>
      <c r="M49" s="857"/>
      <c r="N49" s="857"/>
      <c r="O49" s="876"/>
      <c r="P49" s="876"/>
      <c r="Q49" s="876"/>
      <c r="R49" s="868"/>
      <c r="S49" s="877"/>
    </row>
    <row r="50" spans="1:19" ht="33.75">
      <c r="A50" s="916"/>
      <c r="B50" s="834"/>
      <c r="C50" s="805"/>
      <c r="D50" s="917"/>
      <c r="E50" s="918" t="s">
        <v>630</v>
      </c>
      <c r="F50" s="807" t="s">
        <v>20</v>
      </c>
      <c r="G50" s="921">
        <v>0.75</v>
      </c>
      <c r="H50" s="921">
        <v>0.85</v>
      </c>
      <c r="I50" s="865" t="s">
        <v>199</v>
      </c>
      <c r="J50" s="921">
        <v>0.75</v>
      </c>
      <c r="K50" s="865" t="s">
        <v>199</v>
      </c>
      <c r="L50" s="865" t="s">
        <v>199</v>
      </c>
      <c r="M50" s="857"/>
      <c r="N50" s="857"/>
      <c r="O50" s="811"/>
      <c r="P50" s="811"/>
      <c r="Q50" s="811"/>
      <c r="R50" s="870"/>
      <c r="S50" s="852"/>
    </row>
    <row r="51" spans="1:19" ht="33.75">
      <c r="A51" s="916"/>
      <c r="B51" s="834"/>
      <c r="C51" s="805"/>
      <c r="D51" s="917"/>
      <c r="E51" s="918" t="s">
        <v>631</v>
      </c>
      <c r="F51" s="807" t="s">
        <v>20</v>
      </c>
      <c r="G51" s="921">
        <v>0.03</v>
      </c>
      <c r="H51" s="921">
        <v>0.2</v>
      </c>
      <c r="I51" s="922">
        <v>0.2</v>
      </c>
      <c r="J51" s="922">
        <v>0.03</v>
      </c>
      <c r="K51" s="922">
        <v>0.08</v>
      </c>
      <c r="L51" s="922">
        <v>0.2</v>
      </c>
      <c r="M51" s="820"/>
      <c r="N51" s="820"/>
      <c r="O51" s="876"/>
      <c r="P51" s="876"/>
      <c r="Q51" s="876"/>
      <c r="R51" s="868"/>
      <c r="S51" s="852"/>
    </row>
    <row r="52" spans="1:19" ht="12.75">
      <c r="A52" s="822"/>
      <c r="B52" s="823"/>
      <c r="C52" s="824"/>
      <c r="D52" s="825"/>
      <c r="E52" s="826"/>
      <c r="F52" s="827"/>
      <c r="G52" s="828"/>
      <c r="H52" s="828"/>
      <c r="I52" s="828"/>
      <c r="J52" s="828"/>
      <c r="K52" s="828"/>
      <c r="L52" s="828"/>
      <c r="M52" s="827"/>
      <c r="N52" s="827"/>
      <c r="O52" s="890"/>
      <c r="P52" s="890"/>
      <c r="Q52" s="890"/>
      <c r="R52" s="890"/>
      <c r="S52" s="891"/>
    </row>
    <row r="53" spans="1:19" ht="42.75" customHeight="1">
      <c r="A53" s="804">
        <f>A58+A59+A60+A62+A63</f>
        <v>6.5000000000000002E-2</v>
      </c>
      <c r="B53" s="923" t="s">
        <v>632</v>
      </c>
      <c r="C53" s="805" t="s">
        <v>675</v>
      </c>
      <c r="D53" s="844"/>
      <c r="E53" s="836" t="s">
        <v>474</v>
      </c>
      <c r="F53" s="837" t="s">
        <v>19</v>
      </c>
      <c r="G53" s="818" t="s">
        <v>22</v>
      </c>
      <c r="H53" s="819" t="s">
        <v>28</v>
      </c>
      <c r="I53" s="819" t="s">
        <v>28</v>
      </c>
      <c r="J53" s="819" t="s">
        <v>22</v>
      </c>
      <c r="K53" s="818" t="s">
        <v>28</v>
      </c>
      <c r="L53" s="818" t="s">
        <v>28</v>
      </c>
      <c r="M53" s="857"/>
      <c r="N53" s="857"/>
      <c r="O53" s="811"/>
      <c r="P53" s="811"/>
      <c r="Q53" s="811"/>
      <c r="R53" s="868"/>
      <c r="S53" s="871"/>
    </row>
    <row r="54" spans="1:19" ht="42.75" customHeight="1">
      <c r="A54" s="804"/>
      <c r="B54" s="923"/>
      <c r="C54" s="805"/>
      <c r="D54" s="844"/>
      <c r="E54" s="836" t="s">
        <v>39</v>
      </c>
      <c r="F54" s="846" t="s">
        <v>20</v>
      </c>
      <c r="G54" s="818" t="s">
        <v>40</v>
      </c>
      <c r="H54" s="818" t="s">
        <v>49</v>
      </c>
      <c r="I54" s="818" t="s">
        <v>72</v>
      </c>
      <c r="J54" s="818" t="s">
        <v>40</v>
      </c>
      <c r="K54" s="818" t="s">
        <v>280</v>
      </c>
      <c r="L54" s="818" t="s">
        <v>72</v>
      </c>
      <c r="M54" s="866"/>
      <c r="N54" s="857"/>
      <c r="O54" s="811"/>
      <c r="P54" s="811"/>
      <c r="Q54" s="811"/>
      <c r="R54" s="812"/>
      <c r="S54" s="821"/>
    </row>
    <row r="55" spans="1:19" ht="42.75" customHeight="1">
      <c r="A55" s="804"/>
      <c r="B55" s="923"/>
      <c r="C55" s="805"/>
      <c r="D55" s="844"/>
      <c r="E55" s="863" t="s">
        <v>723</v>
      </c>
      <c r="F55" s="846" t="s">
        <v>19</v>
      </c>
      <c r="G55" s="819" t="s">
        <v>22</v>
      </c>
      <c r="H55" s="819" t="s">
        <v>28</v>
      </c>
      <c r="I55" s="819" t="s">
        <v>28</v>
      </c>
      <c r="J55" s="819" t="s">
        <v>28</v>
      </c>
      <c r="K55" s="819" t="s">
        <v>28</v>
      </c>
      <c r="L55" s="818" t="s">
        <v>28</v>
      </c>
      <c r="M55" s="875"/>
      <c r="N55" s="857"/>
      <c r="O55" s="811"/>
      <c r="P55" s="811"/>
      <c r="Q55" s="811"/>
      <c r="R55" s="812"/>
      <c r="S55" s="871"/>
    </row>
    <row r="56" spans="1:19" ht="42.75" customHeight="1">
      <c r="A56" s="804"/>
      <c r="B56" s="923"/>
      <c r="C56" s="805"/>
      <c r="D56" s="844"/>
      <c r="E56" s="836" t="s">
        <v>693</v>
      </c>
      <c r="F56" s="837" t="s">
        <v>19</v>
      </c>
      <c r="G56" s="818" t="s">
        <v>22</v>
      </c>
      <c r="H56" s="818" t="s">
        <v>28</v>
      </c>
      <c r="I56" s="818" t="s">
        <v>28</v>
      </c>
      <c r="J56" s="818" t="s">
        <v>22</v>
      </c>
      <c r="K56" s="818" t="s">
        <v>28</v>
      </c>
      <c r="L56" s="818" t="s">
        <v>28</v>
      </c>
      <c r="M56" s="857"/>
      <c r="N56" s="857"/>
      <c r="O56" s="811"/>
      <c r="P56" s="811"/>
      <c r="Q56" s="811"/>
      <c r="R56" s="812"/>
      <c r="S56" s="852" t="s">
        <v>713</v>
      </c>
    </row>
    <row r="57" spans="1:19" ht="12.75">
      <c r="A57" s="822"/>
      <c r="B57" s="823"/>
      <c r="C57" s="824"/>
      <c r="D57" s="825"/>
      <c r="E57" s="826"/>
      <c r="F57" s="827"/>
      <c r="G57" s="828"/>
      <c r="H57" s="828"/>
      <c r="I57" s="828"/>
      <c r="J57" s="828"/>
      <c r="K57" s="828"/>
      <c r="L57" s="828"/>
      <c r="M57" s="827"/>
      <c r="N57" s="827"/>
      <c r="O57" s="890"/>
      <c r="P57" s="890"/>
      <c r="Q57" s="890"/>
      <c r="R57" s="890"/>
      <c r="S57" s="891"/>
    </row>
    <row r="58" spans="1:19" ht="93" customHeight="1">
      <c r="A58" s="861">
        <v>5.0000000000000001E-3</v>
      </c>
      <c r="B58" s="862" t="s">
        <v>633</v>
      </c>
      <c r="C58" s="846" t="s">
        <v>666</v>
      </c>
      <c r="D58" s="863" t="s">
        <v>667</v>
      </c>
      <c r="E58" s="864" t="s">
        <v>634</v>
      </c>
      <c r="F58" s="846" t="s">
        <v>19</v>
      </c>
      <c r="G58" s="809" t="s">
        <v>22</v>
      </c>
      <c r="H58" s="809" t="s">
        <v>25</v>
      </c>
      <c r="I58" s="809" t="s">
        <v>71</v>
      </c>
      <c r="J58" s="809" t="s">
        <v>28</v>
      </c>
      <c r="K58" s="809" t="s">
        <v>28</v>
      </c>
      <c r="L58" s="809" t="s">
        <v>28</v>
      </c>
      <c r="M58" s="875"/>
      <c r="N58" s="875"/>
      <c r="O58" s="840"/>
      <c r="P58" s="840"/>
      <c r="Q58" s="840"/>
      <c r="R58" s="870"/>
      <c r="S58" s="852"/>
    </row>
    <row r="59" spans="1:19" ht="99.75" customHeight="1">
      <c r="A59" s="861">
        <v>5.0000000000000001E-3</v>
      </c>
      <c r="B59" s="862" t="s">
        <v>635</v>
      </c>
      <c r="C59" s="846" t="s">
        <v>668</v>
      </c>
      <c r="D59" s="863" t="s">
        <v>669</v>
      </c>
      <c r="E59" s="845" t="s">
        <v>836</v>
      </c>
      <c r="F59" s="846" t="s">
        <v>19</v>
      </c>
      <c r="G59" s="809" t="s">
        <v>28</v>
      </c>
      <c r="H59" s="809" t="s">
        <v>28</v>
      </c>
      <c r="I59" s="809" t="s">
        <v>28</v>
      </c>
      <c r="J59" s="809" t="s">
        <v>22</v>
      </c>
      <c r="K59" s="809" t="s">
        <v>28</v>
      </c>
      <c r="L59" s="809" t="s">
        <v>28</v>
      </c>
      <c r="M59" s="875"/>
      <c r="N59" s="820"/>
      <c r="O59" s="869"/>
      <c r="P59" s="869"/>
      <c r="Q59" s="869"/>
      <c r="R59" s="868"/>
      <c r="S59" s="852"/>
    </row>
    <row r="60" spans="1:19" ht="51" customHeight="1">
      <c r="A60" s="804">
        <v>0.03</v>
      </c>
      <c r="B60" s="842" t="s">
        <v>636</v>
      </c>
      <c r="C60" s="846" t="s">
        <v>670</v>
      </c>
      <c r="D60" s="863" t="s">
        <v>671</v>
      </c>
      <c r="E60" s="900" t="s">
        <v>786</v>
      </c>
      <c r="F60" s="846" t="s">
        <v>19</v>
      </c>
      <c r="G60" s="865" t="s">
        <v>22</v>
      </c>
      <c r="H60" s="865" t="s">
        <v>25</v>
      </c>
      <c r="I60" s="865" t="s">
        <v>50</v>
      </c>
      <c r="J60" s="865" t="s">
        <v>22</v>
      </c>
      <c r="K60" s="865" t="s">
        <v>28</v>
      </c>
      <c r="L60" s="865" t="s">
        <v>28</v>
      </c>
      <c r="M60" s="866"/>
      <c r="N60" s="820"/>
      <c r="O60" s="877"/>
      <c r="P60" s="877"/>
      <c r="Q60" s="877"/>
      <c r="R60" s="877"/>
      <c r="S60" s="877"/>
    </row>
    <row r="61" spans="1:19" ht="42.75" customHeight="1">
      <c r="A61" s="804"/>
      <c r="B61" s="842"/>
      <c r="C61" s="846" t="s">
        <v>670</v>
      </c>
      <c r="D61" s="863" t="s">
        <v>672</v>
      </c>
      <c r="E61" s="874" t="s">
        <v>785</v>
      </c>
      <c r="F61" s="846" t="s">
        <v>19</v>
      </c>
      <c r="G61" s="865" t="s">
        <v>88</v>
      </c>
      <c r="H61" s="865" t="s">
        <v>65</v>
      </c>
      <c r="I61" s="865" t="s">
        <v>25</v>
      </c>
      <c r="J61" s="865" t="s">
        <v>50</v>
      </c>
      <c r="K61" s="865" t="s">
        <v>65</v>
      </c>
      <c r="L61" s="865" t="s">
        <v>65</v>
      </c>
      <c r="M61" s="924"/>
      <c r="N61" s="857"/>
      <c r="O61" s="877"/>
      <c r="P61" s="877"/>
      <c r="Q61" s="877"/>
      <c r="R61" s="877"/>
      <c r="S61" s="877"/>
    </row>
    <row r="62" spans="1:19" ht="103.5" customHeight="1">
      <c r="A62" s="861">
        <v>5.0000000000000001E-3</v>
      </c>
      <c r="B62" s="862" t="s">
        <v>637</v>
      </c>
      <c r="C62" s="850" t="s">
        <v>673</v>
      </c>
      <c r="D62" s="863" t="s">
        <v>674</v>
      </c>
      <c r="E62" s="864" t="s">
        <v>638</v>
      </c>
      <c r="F62" s="846" t="s">
        <v>19</v>
      </c>
      <c r="G62" s="809" t="s">
        <v>22</v>
      </c>
      <c r="H62" s="809" t="s">
        <v>28</v>
      </c>
      <c r="I62" s="809" t="s">
        <v>28</v>
      </c>
      <c r="J62" s="865" t="s">
        <v>22</v>
      </c>
      <c r="K62" s="809" t="s">
        <v>28</v>
      </c>
      <c r="L62" s="809" t="s">
        <v>22</v>
      </c>
      <c r="M62" s="866"/>
      <c r="N62" s="820"/>
      <c r="O62" s="840"/>
      <c r="P62" s="840"/>
      <c r="Q62" s="840"/>
      <c r="R62" s="870"/>
      <c r="S62" s="852"/>
    </row>
    <row r="63" spans="1:19" ht="117" customHeight="1">
      <c r="A63" s="861">
        <v>0.02</v>
      </c>
      <c r="B63" s="862" t="s">
        <v>639</v>
      </c>
      <c r="C63" s="846" t="s">
        <v>675</v>
      </c>
      <c r="D63" s="863" t="s">
        <v>676</v>
      </c>
      <c r="E63" s="874" t="s">
        <v>787</v>
      </c>
      <c r="F63" s="859" t="s">
        <v>19</v>
      </c>
      <c r="G63" s="856">
        <v>124</v>
      </c>
      <c r="H63" s="818" t="s">
        <v>640</v>
      </c>
      <c r="I63" s="818" t="s">
        <v>493</v>
      </c>
      <c r="J63" s="818" t="s">
        <v>641</v>
      </c>
      <c r="K63" s="818" t="s">
        <v>492</v>
      </c>
      <c r="L63" s="818" t="s">
        <v>493</v>
      </c>
      <c r="M63" s="866"/>
      <c r="N63" s="820"/>
      <c r="O63" s="840"/>
      <c r="P63" s="840"/>
      <c r="Q63" s="840"/>
      <c r="R63" s="868"/>
      <c r="S63" s="821"/>
    </row>
    <row r="64" spans="1:19" ht="12.75">
      <c r="A64" s="822"/>
      <c r="B64" s="823"/>
      <c r="C64" s="824"/>
      <c r="D64" s="825"/>
      <c r="E64" s="826"/>
      <c r="F64" s="827"/>
      <c r="G64" s="828"/>
      <c r="H64" s="828"/>
      <c r="I64" s="828"/>
      <c r="J64" s="828"/>
      <c r="K64" s="828"/>
      <c r="L64" s="828"/>
      <c r="M64" s="925"/>
      <c r="N64" s="830"/>
      <c r="O64" s="890"/>
      <c r="P64" s="890"/>
      <c r="Q64" s="890"/>
      <c r="R64" s="890"/>
      <c r="S64" s="891"/>
    </row>
    <row r="65" spans="1:20" ht="51.75" customHeight="1">
      <c r="A65" s="861">
        <f>A67</f>
        <v>3.5000000000000003E-2</v>
      </c>
      <c r="B65" s="836" t="s">
        <v>642</v>
      </c>
      <c r="C65" s="837" t="s">
        <v>675</v>
      </c>
      <c r="D65" s="926"/>
      <c r="E65" s="927" t="s">
        <v>694</v>
      </c>
      <c r="F65" s="837" t="s">
        <v>20</v>
      </c>
      <c r="G65" s="838" t="s">
        <v>43</v>
      </c>
      <c r="H65" s="838" t="s">
        <v>26</v>
      </c>
      <c r="I65" s="809" t="s">
        <v>21</v>
      </c>
      <c r="J65" s="809" t="s">
        <v>148</v>
      </c>
      <c r="K65" s="809" t="s">
        <v>616</v>
      </c>
      <c r="L65" s="809" t="s">
        <v>21</v>
      </c>
      <c r="M65" s="866"/>
      <c r="N65" s="857"/>
      <c r="O65" s="899"/>
      <c r="P65" s="899"/>
      <c r="Q65" s="899"/>
      <c r="R65" s="868"/>
      <c r="S65" s="877"/>
    </row>
    <row r="66" spans="1:20" ht="12.75">
      <c r="A66" s="822"/>
      <c r="B66" s="823"/>
      <c r="C66" s="824"/>
      <c r="D66" s="825"/>
      <c r="E66" s="826"/>
      <c r="F66" s="827"/>
      <c r="G66" s="828"/>
      <c r="H66" s="828"/>
      <c r="I66" s="828"/>
      <c r="J66" s="828"/>
      <c r="K66" s="828"/>
      <c r="L66" s="828"/>
      <c r="M66" s="925"/>
      <c r="N66" s="827"/>
      <c r="O66" s="890"/>
      <c r="P66" s="890"/>
      <c r="Q66" s="890"/>
      <c r="R66" s="890"/>
      <c r="S66" s="891"/>
    </row>
    <row r="67" spans="1:20" ht="67.5" customHeight="1">
      <c r="A67" s="804">
        <f>A70+A73+A77+A79+A81</f>
        <v>3.5000000000000003E-2</v>
      </c>
      <c r="B67" s="923" t="s">
        <v>793</v>
      </c>
      <c r="C67" s="805" t="s">
        <v>675</v>
      </c>
      <c r="D67" s="805"/>
      <c r="E67" s="836" t="s">
        <v>695</v>
      </c>
      <c r="F67" s="837" t="s">
        <v>19</v>
      </c>
      <c r="G67" s="838" t="s">
        <v>22</v>
      </c>
      <c r="H67" s="892" t="s">
        <v>28</v>
      </c>
      <c r="I67" s="809" t="s">
        <v>28</v>
      </c>
      <c r="J67" s="809" t="s">
        <v>28</v>
      </c>
      <c r="K67" s="809" t="s">
        <v>28</v>
      </c>
      <c r="L67" s="809" t="s">
        <v>28</v>
      </c>
      <c r="M67" s="866"/>
      <c r="N67" s="857"/>
      <c r="O67" s="811"/>
      <c r="P67" s="811"/>
      <c r="Q67" s="811"/>
      <c r="R67" s="868"/>
      <c r="S67" s="836"/>
    </row>
    <row r="68" spans="1:20" ht="67.5" customHeight="1">
      <c r="A68" s="804"/>
      <c r="B68" s="923"/>
      <c r="C68" s="805"/>
      <c r="D68" s="805"/>
      <c r="E68" s="864" t="s">
        <v>724</v>
      </c>
      <c r="F68" s="837" t="s">
        <v>19</v>
      </c>
      <c r="G68" s="838" t="s">
        <v>28</v>
      </c>
      <c r="H68" s="865" t="s">
        <v>25</v>
      </c>
      <c r="I68" s="809" t="s">
        <v>25</v>
      </c>
      <c r="J68" s="809" t="s">
        <v>50</v>
      </c>
      <c r="K68" s="809" t="s">
        <v>71</v>
      </c>
      <c r="L68" s="809" t="s">
        <v>22</v>
      </c>
      <c r="M68" s="928"/>
      <c r="N68" s="866"/>
      <c r="O68" s="811"/>
      <c r="P68" s="811"/>
      <c r="Q68" s="811"/>
      <c r="R68" s="868"/>
      <c r="S68" s="864"/>
    </row>
    <row r="69" spans="1:20" ht="67.5" customHeight="1">
      <c r="A69" s="804"/>
      <c r="B69" s="923"/>
      <c r="C69" s="805"/>
      <c r="D69" s="805"/>
      <c r="E69" s="849" t="s">
        <v>725</v>
      </c>
      <c r="F69" s="837" t="s">
        <v>19</v>
      </c>
      <c r="G69" s="838" t="s">
        <v>22</v>
      </c>
      <c r="H69" s="838" t="s">
        <v>25</v>
      </c>
      <c r="I69" s="809" t="s">
        <v>25</v>
      </c>
      <c r="J69" s="865" t="s">
        <v>22</v>
      </c>
      <c r="K69" s="809" t="s">
        <v>71</v>
      </c>
      <c r="L69" s="809" t="s">
        <v>71</v>
      </c>
      <c r="M69" s="924"/>
      <c r="N69" s="857"/>
      <c r="O69" s="811"/>
      <c r="P69" s="811"/>
      <c r="Q69" s="811"/>
      <c r="R69" s="868"/>
      <c r="S69" s="877"/>
    </row>
    <row r="70" spans="1:20" ht="56.25">
      <c r="A70" s="804">
        <v>5.0000000000000001E-3</v>
      </c>
      <c r="B70" s="929" t="s">
        <v>901</v>
      </c>
      <c r="C70" s="930" t="s">
        <v>116</v>
      </c>
      <c r="D70" s="849" t="s">
        <v>902</v>
      </c>
      <c r="E70" s="845" t="s">
        <v>903</v>
      </c>
      <c r="F70" s="850" t="s">
        <v>19</v>
      </c>
      <c r="G70" s="819" t="s">
        <v>28</v>
      </c>
      <c r="H70" s="819" t="s">
        <v>28</v>
      </c>
      <c r="I70" s="819" t="s">
        <v>28</v>
      </c>
      <c r="J70" s="819" t="s">
        <v>28</v>
      </c>
      <c r="K70" s="819" t="s">
        <v>22</v>
      </c>
      <c r="L70" s="819" t="s">
        <v>22</v>
      </c>
      <c r="M70" s="866"/>
      <c r="N70" s="820"/>
      <c r="O70" s="931"/>
      <c r="P70" s="932"/>
      <c r="Q70" s="932"/>
      <c r="R70" s="933"/>
      <c r="S70" s="934"/>
      <c r="T70" s="532"/>
    </row>
    <row r="71" spans="1:20" ht="67.5">
      <c r="A71" s="804"/>
      <c r="B71" s="929"/>
      <c r="C71" s="930"/>
      <c r="D71" s="849" t="s">
        <v>904</v>
      </c>
      <c r="E71" s="845" t="s">
        <v>643</v>
      </c>
      <c r="F71" s="850" t="s">
        <v>19</v>
      </c>
      <c r="G71" s="819" t="s">
        <v>22</v>
      </c>
      <c r="H71" s="819" t="s">
        <v>28</v>
      </c>
      <c r="I71" s="819" t="s">
        <v>28</v>
      </c>
      <c r="J71" s="819" t="s">
        <v>28</v>
      </c>
      <c r="K71" s="819" t="s">
        <v>22</v>
      </c>
      <c r="L71" s="819" t="s">
        <v>22</v>
      </c>
      <c r="M71" s="866"/>
      <c r="N71" s="820"/>
      <c r="O71" s="931"/>
      <c r="P71" s="932"/>
      <c r="Q71" s="931"/>
      <c r="R71" s="933"/>
      <c r="S71" s="934"/>
      <c r="T71" s="532"/>
    </row>
    <row r="72" spans="1:20" ht="78.75">
      <c r="A72" s="804"/>
      <c r="B72" s="929"/>
      <c r="C72" s="930"/>
      <c r="D72" s="849" t="s">
        <v>905</v>
      </c>
      <c r="E72" s="845" t="s">
        <v>906</v>
      </c>
      <c r="F72" s="850" t="s">
        <v>19</v>
      </c>
      <c r="G72" s="819" t="s">
        <v>22</v>
      </c>
      <c r="H72" s="819" t="s">
        <v>318</v>
      </c>
      <c r="I72" s="819" t="s">
        <v>318</v>
      </c>
      <c r="J72" s="819" t="s">
        <v>84</v>
      </c>
      <c r="K72" s="819" t="s">
        <v>89</v>
      </c>
      <c r="L72" s="819" t="s">
        <v>67</v>
      </c>
      <c r="M72" s="866"/>
      <c r="N72" s="820"/>
      <c r="O72" s="931"/>
      <c r="P72" s="932"/>
      <c r="Q72" s="931"/>
      <c r="R72" s="933"/>
      <c r="S72" s="934"/>
      <c r="T72" s="532"/>
    </row>
    <row r="73" spans="1:20" ht="37.5" customHeight="1">
      <c r="A73" s="804">
        <v>0.01</v>
      </c>
      <c r="B73" s="935" t="s">
        <v>907</v>
      </c>
      <c r="C73" s="936" t="s">
        <v>90</v>
      </c>
      <c r="D73" s="849" t="s">
        <v>677</v>
      </c>
      <c r="E73" s="845" t="s">
        <v>644</v>
      </c>
      <c r="F73" s="850" t="s">
        <v>19</v>
      </c>
      <c r="G73" s="819" t="s">
        <v>89</v>
      </c>
      <c r="H73" s="819" t="s">
        <v>65</v>
      </c>
      <c r="I73" s="819" t="s">
        <v>85</v>
      </c>
      <c r="J73" s="819" t="s">
        <v>71</v>
      </c>
      <c r="K73" s="819" t="s">
        <v>23</v>
      </c>
      <c r="L73" s="819" t="s">
        <v>28</v>
      </c>
      <c r="M73" s="866"/>
      <c r="N73" s="820"/>
      <c r="O73" s="937"/>
      <c r="P73" s="937"/>
      <c r="Q73" s="937"/>
      <c r="R73" s="937"/>
      <c r="S73" s="937"/>
    </row>
    <row r="74" spans="1:20" ht="62.25" customHeight="1">
      <c r="A74" s="804"/>
      <c r="B74" s="935"/>
      <c r="C74" s="936"/>
      <c r="D74" s="849" t="s">
        <v>678</v>
      </c>
      <c r="E74" s="845" t="s">
        <v>643</v>
      </c>
      <c r="F74" s="850" t="s">
        <v>19</v>
      </c>
      <c r="G74" s="818" t="s">
        <v>22</v>
      </c>
      <c r="H74" s="819" t="s">
        <v>65</v>
      </c>
      <c r="I74" s="819" t="s">
        <v>85</v>
      </c>
      <c r="J74" s="819" t="s">
        <v>71</v>
      </c>
      <c r="K74" s="819" t="s">
        <v>23</v>
      </c>
      <c r="L74" s="819" t="s">
        <v>28</v>
      </c>
      <c r="M74" s="866"/>
      <c r="N74" s="820"/>
      <c r="O74" s="937"/>
      <c r="P74" s="937"/>
      <c r="Q74" s="937"/>
      <c r="R74" s="937"/>
      <c r="S74" s="937"/>
    </row>
    <row r="75" spans="1:20" ht="37.5" customHeight="1">
      <c r="A75" s="804"/>
      <c r="B75" s="935"/>
      <c r="C75" s="936"/>
      <c r="D75" s="849" t="s">
        <v>679</v>
      </c>
      <c r="E75" s="845" t="s">
        <v>645</v>
      </c>
      <c r="F75" s="850" t="s">
        <v>19</v>
      </c>
      <c r="G75" s="818" t="s">
        <v>22</v>
      </c>
      <c r="H75" s="819" t="s">
        <v>65</v>
      </c>
      <c r="I75" s="819" t="s">
        <v>85</v>
      </c>
      <c r="J75" s="819" t="s">
        <v>71</v>
      </c>
      <c r="K75" s="819" t="s">
        <v>23</v>
      </c>
      <c r="L75" s="819" t="s">
        <v>28</v>
      </c>
      <c r="M75" s="866"/>
      <c r="N75" s="820"/>
      <c r="O75" s="937"/>
      <c r="P75" s="937"/>
      <c r="Q75" s="937"/>
      <c r="R75" s="937"/>
      <c r="S75" s="937"/>
    </row>
    <row r="76" spans="1:20" ht="57" customHeight="1">
      <c r="A76" s="804"/>
      <c r="B76" s="935"/>
      <c r="C76" s="936"/>
      <c r="D76" s="849" t="s">
        <v>680</v>
      </c>
      <c r="E76" s="845" t="s">
        <v>788</v>
      </c>
      <c r="F76" s="850" t="s">
        <v>19</v>
      </c>
      <c r="G76" s="818" t="s">
        <v>22</v>
      </c>
      <c r="H76" s="819" t="s">
        <v>84</v>
      </c>
      <c r="I76" s="819" t="s">
        <v>85</v>
      </c>
      <c r="J76" s="819" t="s">
        <v>71</v>
      </c>
      <c r="K76" s="819" t="s">
        <v>23</v>
      </c>
      <c r="L76" s="819" t="s">
        <v>28</v>
      </c>
      <c r="M76" s="866"/>
      <c r="N76" s="820"/>
      <c r="O76" s="937"/>
      <c r="P76" s="937"/>
      <c r="Q76" s="937"/>
      <c r="R76" s="937"/>
      <c r="S76" s="937"/>
    </row>
    <row r="77" spans="1:20" s="75" customFormat="1" ht="65.45" customHeight="1">
      <c r="A77" s="938">
        <v>0.01</v>
      </c>
      <c r="B77" s="939" t="s">
        <v>908</v>
      </c>
      <c r="C77" s="940" t="s">
        <v>681</v>
      </c>
      <c r="D77" s="941" t="s">
        <v>682</v>
      </c>
      <c r="E77" s="927" t="s">
        <v>789</v>
      </c>
      <c r="F77" s="942" t="s">
        <v>19</v>
      </c>
      <c r="G77" s="818" t="s">
        <v>22</v>
      </c>
      <c r="H77" s="859" t="s">
        <v>28</v>
      </c>
      <c r="I77" s="859" t="s">
        <v>28</v>
      </c>
      <c r="J77" s="859" t="s">
        <v>22</v>
      </c>
      <c r="K77" s="818" t="s">
        <v>28</v>
      </c>
      <c r="L77" s="818" t="s">
        <v>22</v>
      </c>
      <c r="M77" s="820"/>
      <c r="N77" s="820"/>
      <c r="O77" s="937"/>
      <c r="P77" s="937"/>
      <c r="Q77" s="937"/>
      <c r="R77" s="937"/>
      <c r="S77" s="937"/>
    </row>
    <row r="78" spans="1:20" s="75" customFormat="1" ht="45" customHeight="1">
      <c r="A78" s="938"/>
      <c r="B78" s="939"/>
      <c r="C78" s="940"/>
      <c r="D78" s="941"/>
      <c r="E78" s="927" t="s">
        <v>728</v>
      </c>
      <c r="F78" s="942" t="s">
        <v>19</v>
      </c>
      <c r="G78" s="818" t="s">
        <v>646</v>
      </c>
      <c r="H78" s="818"/>
      <c r="I78" s="818" t="s">
        <v>647</v>
      </c>
      <c r="J78" s="818" t="s">
        <v>648</v>
      </c>
      <c r="K78" s="818" t="s">
        <v>649</v>
      </c>
      <c r="L78" s="818" t="s">
        <v>647</v>
      </c>
      <c r="M78" s="820"/>
      <c r="N78" s="820"/>
      <c r="O78" s="937"/>
      <c r="P78" s="937"/>
      <c r="Q78" s="937"/>
      <c r="R78" s="937"/>
      <c r="S78" s="937"/>
    </row>
    <row r="79" spans="1:20" ht="49.5" customHeight="1">
      <c r="A79" s="804">
        <v>5.0000000000000001E-3</v>
      </c>
      <c r="B79" s="939" t="s">
        <v>909</v>
      </c>
      <c r="C79" s="936" t="s">
        <v>683</v>
      </c>
      <c r="D79" s="849" t="s">
        <v>684</v>
      </c>
      <c r="E79" s="845" t="s">
        <v>790</v>
      </c>
      <c r="F79" s="850" t="s">
        <v>20</v>
      </c>
      <c r="G79" s="818" t="s">
        <v>22</v>
      </c>
      <c r="H79" s="819" t="s">
        <v>33</v>
      </c>
      <c r="I79" s="819" t="s">
        <v>33</v>
      </c>
      <c r="J79" s="819" t="s">
        <v>33</v>
      </c>
      <c r="K79" s="819" t="s">
        <v>22</v>
      </c>
      <c r="L79" s="819" t="s">
        <v>22</v>
      </c>
      <c r="M79" s="866"/>
      <c r="N79" s="820"/>
      <c r="O79" s="937"/>
      <c r="P79" s="937"/>
      <c r="Q79" s="937"/>
      <c r="R79" s="937"/>
      <c r="S79" s="937"/>
    </row>
    <row r="80" spans="1:20" ht="51" customHeight="1">
      <c r="A80" s="804"/>
      <c r="B80" s="939"/>
      <c r="C80" s="936"/>
      <c r="D80" s="849" t="s">
        <v>685</v>
      </c>
      <c r="E80" s="845" t="s">
        <v>791</v>
      </c>
      <c r="F80" s="850" t="s">
        <v>19</v>
      </c>
      <c r="G80" s="818" t="s">
        <v>22</v>
      </c>
      <c r="H80" s="819" t="s">
        <v>112</v>
      </c>
      <c r="I80" s="819" t="s">
        <v>100</v>
      </c>
      <c r="J80" s="819" t="s">
        <v>25</v>
      </c>
      <c r="K80" s="819" t="s">
        <v>25</v>
      </c>
      <c r="L80" s="819" t="s">
        <v>25</v>
      </c>
      <c r="M80" s="866"/>
      <c r="N80" s="820"/>
      <c r="O80" s="937"/>
      <c r="P80" s="937"/>
      <c r="Q80" s="937"/>
      <c r="R80" s="937"/>
      <c r="S80" s="937"/>
    </row>
    <row r="81" spans="1:19" ht="33.75" customHeight="1">
      <c r="A81" s="804">
        <v>5.0000000000000001E-3</v>
      </c>
      <c r="B81" s="935" t="s">
        <v>910</v>
      </c>
      <c r="C81" s="936" t="s">
        <v>686</v>
      </c>
      <c r="D81" s="943" t="s">
        <v>687</v>
      </c>
      <c r="E81" s="845" t="s">
        <v>644</v>
      </c>
      <c r="F81" s="850" t="s">
        <v>19</v>
      </c>
      <c r="G81" s="819" t="s">
        <v>71</v>
      </c>
      <c r="H81" s="819" t="s">
        <v>25</v>
      </c>
      <c r="I81" s="818" t="s">
        <v>28</v>
      </c>
      <c r="J81" s="818" t="s">
        <v>22</v>
      </c>
      <c r="K81" s="818" t="s">
        <v>28</v>
      </c>
      <c r="L81" s="818" t="s">
        <v>22</v>
      </c>
      <c r="M81" s="866"/>
      <c r="N81" s="820"/>
      <c r="O81" s="937"/>
      <c r="P81" s="937"/>
      <c r="Q81" s="937"/>
      <c r="R81" s="937"/>
      <c r="S81" s="937"/>
    </row>
    <row r="82" spans="1:19" ht="51" customHeight="1">
      <c r="A82" s="804"/>
      <c r="B82" s="935"/>
      <c r="C82" s="936"/>
      <c r="D82" s="943"/>
      <c r="E82" s="845" t="s">
        <v>650</v>
      </c>
      <c r="F82" s="850" t="s">
        <v>19</v>
      </c>
      <c r="G82" s="819" t="s">
        <v>57</v>
      </c>
      <c r="H82" s="819" t="s">
        <v>65</v>
      </c>
      <c r="I82" s="818" t="s">
        <v>27</v>
      </c>
      <c r="J82" s="818" t="s">
        <v>50</v>
      </c>
      <c r="K82" s="818" t="s">
        <v>23</v>
      </c>
      <c r="L82" s="818" t="s">
        <v>23</v>
      </c>
      <c r="M82" s="866"/>
      <c r="N82" s="820"/>
      <c r="O82" s="937"/>
      <c r="P82" s="937"/>
      <c r="Q82" s="937"/>
      <c r="R82" s="937"/>
      <c r="S82" s="937"/>
    </row>
    <row r="83" spans="1:19">
      <c r="A83" s="822"/>
      <c r="B83" s="823"/>
      <c r="C83" s="824"/>
      <c r="D83" s="827"/>
      <c r="E83" s="826"/>
      <c r="F83" s="827"/>
      <c r="G83" s="827"/>
      <c r="H83" s="827"/>
      <c r="I83" s="827"/>
      <c r="J83" s="827"/>
      <c r="K83" s="827"/>
      <c r="L83" s="827"/>
      <c r="M83" s="925"/>
      <c r="N83" s="830"/>
      <c r="O83" s="890"/>
      <c r="P83" s="890"/>
      <c r="Q83" s="890"/>
      <c r="R83" s="890"/>
      <c r="S83" s="890"/>
    </row>
    <row r="84" spans="1:19" s="99" customFormat="1" ht="26.25" customHeight="1">
      <c r="A84" s="944">
        <f>A9</f>
        <v>0.2</v>
      </c>
      <c r="B84" s="945" t="s">
        <v>911</v>
      </c>
      <c r="C84" s="946"/>
      <c r="D84" s="947"/>
      <c r="E84" s="948"/>
      <c r="F84" s="949"/>
      <c r="G84" s="947"/>
      <c r="H84" s="947"/>
      <c r="I84" s="949"/>
      <c r="J84" s="949"/>
      <c r="K84" s="949"/>
      <c r="L84" s="949"/>
      <c r="M84" s="950"/>
      <c r="N84" s="951"/>
      <c r="O84" s="952">
        <f>O83+O64+O48+O31</f>
        <v>0</v>
      </c>
      <c r="P84" s="952">
        <f>P83+P64+P48+P31</f>
        <v>0</v>
      </c>
      <c r="Q84" s="952">
        <f>Q83+Q64+Q48+Q31</f>
        <v>0</v>
      </c>
      <c r="R84" s="952">
        <f>R83+R64+R48+R31</f>
        <v>0</v>
      </c>
      <c r="S84" s="953"/>
    </row>
  </sheetData>
  <sheetProtection password="C01C" sheet="1" objects="1" scenarios="1"/>
  <autoFilter ref="A8:S21"/>
  <mergeCells count="69">
    <mergeCell ref="A60:A61"/>
    <mergeCell ref="B60:B61"/>
    <mergeCell ref="B49:B51"/>
    <mergeCell ref="C49:C51"/>
    <mergeCell ref="D49:D51"/>
    <mergeCell ref="A53:A56"/>
    <mergeCell ref="A67:A69"/>
    <mergeCell ref="B67:B69"/>
    <mergeCell ref="C67:C69"/>
    <mergeCell ref="D67:D69"/>
    <mergeCell ref="A70:A72"/>
    <mergeCell ref="B70:B72"/>
    <mergeCell ref="C70:C72"/>
    <mergeCell ref="A1:A3"/>
    <mergeCell ref="B1:O3"/>
    <mergeCell ref="R1:S2"/>
    <mergeCell ref="R3:S3"/>
    <mergeCell ref="A7:A8"/>
    <mergeCell ref="B7:B8"/>
    <mergeCell ref="C7:C8"/>
    <mergeCell ref="D7:D8"/>
    <mergeCell ref="E7:E8"/>
    <mergeCell ref="F7:F8"/>
    <mergeCell ref="M7:N7"/>
    <mergeCell ref="O7:R7"/>
    <mergeCell ref="S7:S8"/>
    <mergeCell ref="H7:H8"/>
    <mergeCell ref="K7:K8"/>
    <mergeCell ref="L7:L8"/>
    <mergeCell ref="A16:A21"/>
    <mergeCell ref="J7:J8"/>
    <mergeCell ref="B9:B10"/>
    <mergeCell ref="I7:I8"/>
    <mergeCell ref="A9:A10"/>
    <mergeCell ref="C9:C10"/>
    <mergeCell ref="D9:D10"/>
    <mergeCell ref="G7:G8"/>
    <mergeCell ref="B77:B78"/>
    <mergeCell ref="A12:A14"/>
    <mergeCell ref="B12:B14"/>
    <mergeCell ref="C12:C14"/>
    <mergeCell ref="D12:D14"/>
    <mergeCell ref="B53:B56"/>
    <mergeCell ref="C53:C56"/>
    <mergeCell ref="D53:D56"/>
    <mergeCell ref="A49:A51"/>
    <mergeCell ref="C43:C44"/>
    <mergeCell ref="A43:A44"/>
    <mergeCell ref="B43:B44"/>
    <mergeCell ref="A32:A35"/>
    <mergeCell ref="B32:B35"/>
    <mergeCell ref="C32:C35"/>
    <mergeCell ref="D32:D35"/>
    <mergeCell ref="C77:C78"/>
    <mergeCell ref="B16:B21"/>
    <mergeCell ref="C16:C21"/>
    <mergeCell ref="D16:D21"/>
    <mergeCell ref="A81:A82"/>
    <mergeCell ref="B81:B82"/>
    <mergeCell ref="C81:C82"/>
    <mergeCell ref="D77:D78"/>
    <mergeCell ref="A79:A80"/>
    <mergeCell ref="B79:B80"/>
    <mergeCell ref="C79:C80"/>
    <mergeCell ref="D81:D82"/>
    <mergeCell ref="A73:A76"/>
    <mergeCell ref="B73:B76"/>
    <mergeCell ref="C73:C76"/>
    <mergeCell ref="A77:A7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6" fitToHeight="5" orientation="landscape" r:id="rId1"/>
  <headerFooter alignWithMargins="0">
    <oddFooter>&amp;L&amp;D&amp;COficina Asesora de Planeación&amp;R&amp;P de &amp;N</oddFooter>
  </headerFooter>
  <rowBreaks count="1" manualBreakCount="1">
    <brk id="31" max="19" man="1"/>
  </rowBreaks>
  <ignoredErrors>
    <ignoredError sqref="H31:L31 I50:L50 G11:L19 G73:L84 G30:L30 G28:G29 G10 J10:L10 G9:L9 H25:L29 G32:L39 G42:L43 G45:L49 I40:L41 G53:L61 G70:L71 G72 J72:L72 H72:I72 G44 J44:L44 G64:L69 G21:L24 H20:L20 G62:H62 J62:L6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zoomScaleSheetLayoutView="90" zoomScalePageLayoutView="70" workbookViewId="0">
      <selection activeCell="E10" sqref="E10"/>
    </sheetView>
  </sheetViews>
  <sheetFormatPr baseColWidth="10" defaultColWidth="11.42578125" defaultRowHeight="11.25"/>
  <cols>
    <col min="1" max="1" width="16.42578125" style="20" customWidth="1"/>
    <col min="2" max="2" width="16.42578125" style="512" customWidth="1"/>
    <col min="3" max="3" width="19" style="37" customWidth="1"/>
    <col min="4" max="4" width="13.7109375" style="20" customWidth="1"/>
    <col min="5" max="5" width="18.85546875" style="20" customWidth="1"/>
    <col min="6" max="6" width="11.7109375" style="37" customWidth="1"/>
    <col min="7" max="7" width="10.7109375" style="20" customWidth="1"/>
    <col min="8" max="9" width="12.5703125" style="20" customWidth="1"/>
    <col min="10" max="10" width="10.5703125" style="20" customWidth="1"/>
    <col min="11" max="11" width="12" style="20" customWidth="1"/>
    <col min="12" max="12" width="10.28515625" style="20" customWidth="1"/>
    <col min="13" max="14" width="10.85546875" style="20" customWidth="1"/>
    <col min="15" max="15" width="12.28515625" style="20" customWidth="1"/>
    <col min="16" max="16" width="14" style="20" customWidth="1"/>
    <col min="17" max="17" width="9.140625" style="20" customWidth="1"/>
    <col min="18" max="18" width="12.140625" style="20" customWidth="1"/>
    <col min="19" max="19" width="25.5703125" style="20" customWidth="1"/>
    <col min="20" max="16384" width="11.42578125" style="35"/>
  </cols>
  <sheetData>
    <row r="1" spans="1:19" ht="19.5" customHeight="1">
      <c r="A1" s="574"/>
      <c r="B1" s="577" t="s">
        <v>7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10"/>
      <c r="Q1" s="11"/>
      <c r="R1" s="585" t="s">
        <v>17</v>
      </c>
      <c r="S1" s="585"/>
    </row>
    <row r="2" spans="1:19" ht="19.5" customHeight="1">
      <c r="A2" s="575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12"/>
      <c r="Q2" s="13"/>
      <c r="R2" s="585"/>
      <c r="S2" s="585"/>
    </row>
    <row r="3" spans="1:19" ht="19.5" customHeight="1">
      <c r="A3" s="576"/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14"/>
      <c r="Q3" s="15"/>
      <c r="R3" s="585" t="s">
        <v>6</v>
      </c>
      <c r="S3" s="585"/>
    </row>
    <row r="4" spans="1:19" ht="16.5" customHeight="1">
      <c r="A4" s="21" t="s">
        <v>45</v>
      </c>
      <c r="B4" s="507"/>
      <c r="C4" s="381"/>
      <c r="D4" s="22"/>
      <c r="E4" s="22"/>
      <c r="F4" s="381"/>
      <c r="G4" s="22"/>
      <c r="H4" s="22"/>
      <c r="I4" s="22"/>
      <c r="J4" s="22"/>
      <c r="K4" s="22"/>
      <c r="L4" s="22" t="s">
        <v>496</v>
      </c>
      <c r="N4" s="64"/>
      <c r="O4" s="39"/>
      <c r="P4" s="39"/>
      <c r="R4" s="26"/>
      <c r="S4" s="40"/>
    </row>
    <row r="5" spans="1:19" ht="14.25">
      <c r="A5" s="24" t="s">
        <v>52</v>
      </c>
      <c r="B5" s="508"/>
      <c r="C5" s="382"/>
      <c r="D5" s="25"/>
      <c r="E5" s="23"/>
      <c r="F5" s="382"/>
      <c r="G5" s="23"/>
      <c r="H5" s="23"/>
      <c r="I5" s="23"/>
      <c r="J5" s="23"/>
      <c r="K5" s="23"/>
      <c r="L5" s="23"/>
      <c r="N5" s="65" t="s">
        <v>482</v>
      </c>
      <c r="O5" s="26"/>
      <c r="P5" s="26"/>
      <c r="R5" s="26"/>
      <c r="S5" s="40"/>
    </row>
    <row r="6" spans="1:19" ht="19.5" customHeight="1">
      <c r="A6" s="41" t="s">
        <v>117</v>
      </c>
      <c r="B6" s="508"/>
      <c r="C6" s="382"/>
      <c r="D6" s="23"/>
      <c r="E6" s="23"/>
      <c r="F6" s="382"/>
      <c r="G6" s="23"/>
      <c r="H6" s="23"/>
      <c r="I6" s="23"/>
      <c r="J6" s="23"/>
      <c r="K6" s="23"/>
      <c r="L6" s="23" t="s">
        <v>570</v>
      </c>
      <c r="M6" s="23"/>
      <c r="N6" s="23"/>
      <c r="O6" s="26"/>
      <c r="P6" s="26"/>
      <c r="Q6" s="26"/>
      <c r="R6" s="26"/>
      <c r="S6" s="40"/>
    </row>
    <row r="7" spans="1:19" ht="24.75" customHeight="1">
      <c r="A7" s="564" t="s">
        <v>18</v>
      </c>
      <c r="B7" s="586" t="s">
        <v>5</v>
      </c>
      <c r="C7" s="564" t="s">
        <v>44</v>
      </c>
      <c r="D7" s="564" t="s">
        <v>16</v>
      </c>
      <c r="E7" s="564" t="s">
        <v>30</v>
      </c>
      <c r="F7" s="586" t="s">
        <v>8</v>
      </c>
      <c r="G7" s="586" t="s">
        <v>9</v>
      </c>
      <c r="H7" s="564" t="s">
        <v>29</v>
      </c>
      <c r="I7" s="564" t="s">
        <v>10</v>
      </c>
      <c r="J7" s="564" t="s">
        <v>11</v>
      </c>
      <c r="K7" s="564" t="s">
        <v>12</v>
      </c>
      <c r="L7" s="564" t="s">
        <v>13</v>
      </c>
      <c r="M7" s="564" t="s">
        <v>1</v>
      </c>
      <c r="N7" s="564"/>
      <c r="O7" s="588" t="s">
        <v>15</v>
      </c>
      <c r="P7" s="589"/>
      <c r="Q7" s="589"/>
      <c r="R7" s="590"/>
      <c r="S7" s="564" t="s">
        <v>0</v>
      </c>
    </row>
    <row r="8" spans="1:19" ht="22.9" customHeight="1">
      <c r="A8" s="564"/>
      <c r="B8" s="587"/>
      <c r="C8" s="564"/>
      <c r="D8" s="564"/>
      <c r="E8" s="564"/>
      <c r="F8" s="587"/>
      <c r="G8" s="587"/>
      <c r="H8" s="564"/>
      <c r="I8" s="564"/>
      <c r="J8" s="564"/>
      <c r="K8" s="564"/>
      <c r="L8" s="564"/>
      <c r="M8" s="268" t="s">
        <v>938</v>
      </c>
      <c r="N8" s="268" t="s">
        <v>937</v>
      </c>
      <c r="O8" s="462" t="s">
        <v>2</v>
      </c>
      <c r="P8" s="462" t="s">
        <v>14</v>
      </c>
      <c r="Q8" s="462" t="s">
        <v>3</v>
      </c>
      <c r="R8" s="462" t="s">
        <v>4</v>
      </c>
      <c r="S8" s="564"/>
    </row>
    <row r="9" spans="1:19" s="32" customFormat="1" ht="69.75" customHeight="1">
      <c r="A9" s="591">
        <f>A13+A37+A50</f>
        <v>0.19999999999999998</v>
      </c>
      <c r="B9" s="594" t="s">
        <v>317</v>
      </c>
      <c r="C9" s="597" t="s">
        <v>878</v>
      </c>
      <c r="D9" s="600"/>
      <c r="E9" s="395" t="s">
        <v>459</v>
      </c>
      <c r="F9" s="43" t="s">
        <v>20</v>
      </c>
      <c r="G9" s="345" t="s">
        <v>21</v>
      </c>
      <c r="H9" s="345" t="s">
        <v>72</v>
      </c>
      <c r="I9" s="383">
        <v>0.28999999999999998</v>
      </c>
      <c r="J9" s="345" t="s">
        <v>24</v>
      </c>
      <c r="K9" s="345" t="s">
        <v>596</v>
      </c>
      <c r="L9" s="345" t="s">
        <v>21</v>
      </c>
      <c r="M9" s="313"/>
      <c r="N9" s="314"/>
      <c r="O9" s="42"/>
      <c r="P9" s="31"/>
      <c r="Q9" s="31"/>
      <c r="R9" s="53"/>
      <c r="S9" s="194"/>
    </row>
    <row r="10" spans="1:19" ht="45.75" customHeight="1">
      <c r="A10" s="592"/>
      <c r="B10" s="595"/>
      <c r="C10" s="598"/>
      <c r="D10" s="601"/>
      <c r="E10" s="390" t="s">
        <v>46</v>
      </c>
      <c r="F10" s="16" t="s">
        <v>696</v>
      </c>
      <c r="G10" s="336" t="s">
        <v>28</v>
      </c>
      <c r="H10" s="336" t="s">
        <v>88</v>
      </c>
      <c r="I10" s="358" t="s">
        <v>145</v>
      </c>
      <c r="J10" s="336" t="s">
        <v>71</v>
      </c>
      <c r="K10" s="345" t="s">
        <v>50</v>
      </c>
      <c r="L10" s="345" t="s">
        <v>57</v>
      </c>
      <c r="M10" s="313"/>
      <c r="N10" s="314"/>
      <c r="O10" s="33"/>
      <c r="P10" s="92"/>
      <c r="Q10" s="92"/>
      <c r="R10" s="50"/>
      <c r="S10" s="195"/>
    </row>
    <row r="11" spans="1:19" ht="44.45" customHeight="1">
      <c r="A11" s="593"/>
      <c r="B11" s="596"/>
      <c r="C11" s="599"/>
      <c r="D11" s="601"/>
      <c r="E11" s="392" t="s">
        <v>47</v>
      </c>
      <c r="F11" s="43" t="s">
        <v>501</v>
      </c>
      <c r="G11" s="340" t="s">
        <v>22</v>
      </c>
      <c r="H11" s="340" t="s">
        <v>57</v>
      </c>
      <c r="I11" s="340" t="s">
        <v>71</v>
      </c>
      <c r="J11" s="340" t="s">
        <v>28</v>
      </c>
      <c r="K11" s="340" t="s">
        <v>28</v>
      </c>
      <c r="L11" s="340" t="s">
        <v>28</v>
      </c>
      <c r="M11" s="273"/>
      <c r="N11" s="208"/>
      <c r="O11" s="33"/>
      <c r="P11" s="92"/>
      <c r="Q11" s="92"/>
      <c r="R11" s="50"/>
      <c r="S11" s="186"/>
    </row>
    <row r="12" spans="1:19" s="109" customFormat="1" ht="7.9" customHeight="1">
      <c r="A12" s="325"/>
      <c r="B12" s="387"/>
      <c r="C12" s="528"/>
      <c r="D12" s="170"/>
      <c r="E12" s="393"/>
      <c r="F12" s="138"/>
      <c r="G12" s="339"/>
      <c r="H12" s="339"/>
      <c r="I12" s="339"/>
      <c r="J12" s="339"/>
      <c r="K12" s="339"/>
      <c r="L12" s="339"/>
      <c r="M12" s="138"/>
      <c r="N12" s="265"/>
      <c r="O12" s="139"/>
      <c r="P12" s="139"/>
      <c r="Q12" s="139"/>
      <c r="R12" s="139"/>
      <c r="S12" s="324"/>
    </row>
    <row r="13" spans="1:19" ht="19.149999999999999" customHeight="1">
      <c r="A13" s="602">
        <f>A20</f>
        <v>0.05</v>
      </c>
      <c r="B13" s="605" t="s">
        <v>251</v>
      </c>
      <c r="C13" s="594" t="s">
        <v>879</v>
      </c>
      <c r="D13" s="608"/>
      <c r="E13" s="605" t="s">
        <v>460</v>
      </c>
      <c r="F13" s="594" t="s">
        <v>19</v>
      </c>
      <c r="G13" s="347" t="s">
        <v>118</v>
      </c>
      <c r="H13" s="347" t="s">
        <v>119</v>
      </c>
      <c r="I13" s="347" t="s">
        <v>120</v>
      </c>
      <c r="J13" s="347" t="s">
        <v>120</v>
      </c>
      <c r="K13" s="348" t="s">
        <v>120</v>
      </c>
      <c r="L13" s="348" t="s">
        <v>120</v>
      </c>
      <c r="M13" s="30"/>
      <c r="N13" s="266"/>
      <c r="O13" s="102"/>
      <c r="P13" s="102"/>
      <c r="Q13" s="102"/>
      <c r="R13" s="49"/>
      <c r="S13" s="49"/>
    </row>
    <row r="14" spans="1:19" ht="18" customHeight="1">
      <c r="A14" s="603"/>
      <c r="B14" s="606"/>
      <c r="C14" s="595"/>
      <c r="D14" s="609"/>
      <c r="E14" s="606"/>
      <c r="F14" s="595"/>
      <c r="G14" s="347" t="s">
        <v>121</v>
      </c>
      <c r="H14" s="347" t="s">
        <v>122</v>
      </c>
      <c r="I14" s="347" t="s">
        <v>123</v>
      </c>
      <c r="J14" s="347" t="s">
        <v>124</v>
      </c>
      <c r="K14" s="348" t="s">
        <v>125</v>
      </c>
      <c r="L14" s="348" t="s">
        <v>123</v>
      </c>
      <c r="M14" s="30"/>
      <c r="N14" s="266"/>
      <c r="O14" s="102"/>
      <c r="P14" s="102"/>
      <c r="Q14" s="102"/>
      <c r="R14" s="49"/>
      <c r="S14" s="49"/>
    </row>
    <row r="15" spans="1:19" ht="17.45" customHeight="1">
      <c r="A15" s="603"/>
      <c r="B15" s="606"/>
      <c r="C15" s="595"/>
      <c r="D15" s="609"/>
      <c r="E15" s="606"/>
      <c r="F15" s="595"/>
      <c r="G15" s="349" t="s">
        <v>126</v>
      </c>
      <c r="H15" s="349" t="s">
        <v>127</v>
      </c>
      <c r="I15" s="349" t="s">
        <v>130</v>
      </c>
      <c r="J15" s="349" t="s">
        <v>128</v>
      </c>
      <c r="K15" s="346" t="s">
        <v>129</v>
      </c>
      <c r="L15" s="346" t="s">
        <v>130</v>
      </c>
      <c r="M15" s="30"/>
      <c r="N15" s="208"/>
      <c r="O15" s="102"/>
      <c r="P15" s="102"/>
      <c r="Q15" s="102"/>
      <c r="R15" s="49"/>
      <c r="S15" s="49"/>
    </row>
    <row r="16" spans="1:19" ht="15.6" customHeight="1">
      <c r="A16" s="603"/>
      <c r="B16" s="606"/>
      <c r="C16" s="595"/>
      <c r="D16" s="609"/>
      <c r="E16" s="606"/>
      <c r="F16" s="595"/>
      <c r="G16" s="349" t="s">
        <v>131</v>
      </c>
      <c r="H16" s="349" t="s">
        <v>698</v>
      </c>
      <c r="I16" s="349" t="s">
        <v>134</v>
      </c>
      <c r="J16" s="349" t="s">
        <v>132</v>
      </c>
      <c r="K16" s="346" t="s">
        <v>133</v>
      </c>
      <c r="L16" s="346" t="s">
        <v>134</v>
      </c>
      <c r="M16" s="30"/>
      <c r="N16" s="208"/>
      <c r="O16" s="102"/>
      <c r="P16" s="102"/>
      <c r="Q16" s="102"/>
      <c r="R16" s="49"/>
      <c r="S16" s="49"/>
    </row>
    <row r="17" spans="1:19" ht="17.45" customHeight="1">
      <c r="A17" s="603"/>
      <c r="B17" s="606"/>
      <c r="C17" s="595"/>
      <c r="D17" s="609"/>
      <c r="E17" s="607"/>
      <c r="F17" s="596"/>
      <c r="G17" s="337" t="s">
        <v>135</v>
      </c>
      <c r="H17" s="337" t="s">
        <v>697</v>
      </c>
      <c r="I17" s="337" t="s">
        <v>138</v>
      </c>
      <c r="J17" s="337" t="s">
        <v>136</v>
      </c>
      <c r="K17" s="342" t="s">
        <v>137</v>
      </c>
      <c r="L17" s="342" t="s">
        <v>138</v>
      </c>
      <c r="M17" s="30"/>
      <c r="N17" s="208"/>
      <c r="O17" s="34"/>
      <c r="P17" s="34"/>
      <c r="Q17" s="34"/>
      <c r="R17" s="49"/>
      <c r="S17" s="49"/>
    </row>
    <row r="18" spans="1:19" ht="49.5" customHeight="1">
      <c r="A18" s="604"/>
      <c r="B18" s="607"/>
      <c r="C18" s="596"/>
      <c r="D18" s="610"/>
      <c r="E18" s="28" t="s">
        <v>101</v>
      </c>
      <c r="F18" s="29" t="s">
        <v>102</v>
      </c>
      <c r="G18" s="337" t="s">
        <v>103</v>
      </c>
      <c r="H18" s="337" t="s">
        <v>104</v>
      </c>
      <c r="I18" s="337" t="s">
        <v>105</v>
      </c>
      <c r="J18" s="337" t="s">
        <v>103</v>
      </c>
      <c r="K18" s="337" t="s">
        <v>42</v>
      </c>
      <c r="L18" s="337" t="s">
        <v>105</v>
      </c>
      <c r="M18" s="30"/>
      <c r="N18" s="208"/>
      <c r="O18" s="34"/>
      <c r="P18" s="34"/>
      <c r="Q18" s="34"/>
      <c r="R18" s="49"/>
      <c r="S18" s="194"/>
    </row>
    <row r="19" spans="1:19" s="109" customFormat="1" ht="7.15" customHeight="1">
      <c r="A19" s="325"/>
      <c r="B19" s="387"/>
      <c r="C19" s="528"/>
      <c r="D19" s="170"/>
      <c r="E19" s="393"/>
      <c r="F19" s="138"/>
      <c r="G19" s="339"/>
      <c r="H19" s="339"/>
      <c r="I19" s="339"/>
      <c r="J19" s="339"/>
      <c r="K19" s="339"/>
      <c r="L19" s="339"/>
      <c r="M19" s="138"/>
      <c r="N19" s="265"/>
      <c r="O19" s="139"/>
      <c r="P19" s="139"/>
      <c r="Q19" s="139"/>
      <c r="R19" s="139"/>
      <c r="S19" s="324"/>
    </row>
    <row r="20" spans="1:19" ht="96" customHeight="1">
      <c r="A20" s="602">
        <v>0.05</v>
      </c>
      <c r="B20" s="618" t="s">
        <v>837</v>
      </c>
      <c r="C20" s="594" t="s">
        <v>880</v>
      </c>
      <c r="D20" s="619"/>
      <c r="E20" s="28" t="s">
        <v>729</v>
      </c>
      <c r="F20" s="38" t="s">
        <v>20</v>
      </c>
      <c r="G20" s="343">
        <f>91/130</f>
        <v>0.7</v>
      </c>
      <c r="H20" s="337" t="s">
        <v>688</v>
      </c>
      <c r="I20" s="337" t="s">
        <v>49</v>
      </c>
      <c r="J20" s="337" t="s">
        <v>32</v>
      </c>
      <c r="K20" s="337" t="s">
        <v>689</v>
      </c>
      <c r="L20" s="337" t="s">
        <v>49</v>
      </c>
      <c r="M20" s="123"/>
      <c r="N20" s="208"/>
      <c r="O20" s="34"/>
      <c r="P20" s="34"/>
      <c r="Q20" s="34"/>
      <c r="R20" s="49"/>
      <c r="S20" s="194"/>
    </row>
    <row r="21" spans="1:19" ht="108.75" customHeight="1">
      <c r="A21" s="603"/>
      <c r="B21" s="607"/>
      <c r="C21" s="595"/>
      <c r="D21" s="620"/>
      <c r="E21" s="28" t="s">
        <v>730</v>
      </c>
      <c r="F21" s="29" t="s">
        <v>19</v>
      </c>
      <c r="G21" s="337" t="s">
        <v>48</v>
      </c>
      <c r="H21" s="337" t="s">
        <v>690</v>
      </c>
      <c r="I21" s="337" t="s">
        <v>106</v>
      </c>
      <c r="J21" s="337" t="s">
        <v>42</v>
      </c>
      <c r="K21" s="337" t="s">
        <v>158</v>
      </c>
      <c r="L21" s="337" t="s">
        <v>158</v>
      </c>
      <c r="M21" s="30"/>
      <c r="N21" s="208"/>
      <c r="O21" s="34"/>
      <c r="P21" s="34"/>
      <c r="Q21" s="34"/>
      <c r="R21" s="49"/>
      <c r="S21" s="194"/>
    </row>
    <row r="22" spans="1:19" s="109" customFormat="1" ht="12.75">
      <c r="A22" s="210"/>
      <c r="B22" s="396"/>
      <c r="C22" s="140"/>
      <c r="D22" s="178"/>
      <c r="E22" s="396"/>
      <c r="F22" s="140"/>
      <c r="G22" s="350"/>
      <c r="H22" s="350"/>
      <c r="I22" s="350"/>
      <c r="J22" s="350"/>
      <c r="K22" s="350"/>
      <c r="L22" s="350"/>
      <c r="M22" s="140"/>
      <c r="N22" s="210"/>
      <c r="O22" s="141"/>
      <c r="P22" s="141"/>
      <c r="Q22" s="141"/>
      <c r="R22" s="141"/>
      <c r="S22" s="178"/>
    </row>
    <row r="23" spans="1:19" ht="78.75" customHeight="1">
      <c r="A23" s="602">
        <v>0.01</v>
      </c>
      <c r="B23" s="618" t="s">
        <v>246</v>
      </c>
      <c r="C23" s="594" t="s">
        <v>881</v>
      </c>
      <c r="D23" s="385" t="s">
        <v>461</v>
      </c>
      <c r="E23" s="28" t="s">
        <v>475</v>
      </c>
      <c r="F23" s="29" t="s">
        <v>19</v>
      </c>
      <c r="G23" s="341">
        <v>0</v>
      </c>
      <c r="H23" s="351">
        <v>1</v>
      </c>
      <c r="I23" s="351">
        <v>1</v>
      </c>
      <c r="J23" s="351">
        <v>1</v>
      </c>
      <c r="K23" s="351">
        <v>0</v>
      </c>
      <c r="L23" s="351">
        <v>0</v>
      </c>
      <c r="M23" s="264"/>
      <c r="N23" s="208"/>
      <c r="O23" s="558"/>
      <c r="P23" s="558"/>
      <c r="Q23" s="558"/>
      <c r="R23" s="558"/>
      <c r="S23" s="558"/>
    </row>
    <row r="24" spans="1:19" ht="69" customHeight="1">
      <c r="A24" s="603"/>
      <c r="B24" s="621"/>
      <c r="C24" s="595"/>
      <c r="D24" s="385" t="s">
        <v>139</v>
      </c>
      <c r="E24" s="28" t="s">
        <v>476</v>
      </c>
      <c r="F24" s="29" t="s">
        <v>19</v>
      </c>
      <c r="G24" s="341">
        <v>0</v>
      </c>
      <c r="H24" s="351">
        <v>1</v>
      </c>
      <c r="I24" s="351">
        <v>1</v>
      </c>
      <c r="J24" s="351">
        <v>0</v>
      </c>
      <c r="K24" s="351">
        <v>1</v>
      </c>
      <c r="L24" s="351">
        <v>0</v>
      </c>
      <c r="M24" s="123"/>
      <c r="N24" s="208"/>
      <c r="O24" s="558"/>
      <c r="P24" s="558"/>
      <c r="Q24" s="558"/>
      <c r="R24" s="558"/>
      <c r="S24" s="558"/>
    </row>
    <row r="25" spans="1:19" ht="127.5" customHeight="1">
      <c r="A25" s="604"/>
      <c r="B25" s="622"/>
      <c r="C25" s="596"/>
      <c r="D25" s="385" t="s">
        <v>462</v>
      </c>
      <c r="E25" s="28" t="s">
        <v>477</v>
      </c>
      <c r="F25" s="29" t="s">
        <v>19</v>
      </c>
      <c r="G25" s="341">
        <v>1</v>
      </c>
      <c r="H25" s="351">
        <v>6</v>
      </c>
      <c r="I25" s="351">
        <v>3</v>
      </c>
      <c r="J25" s="351">
        <v>1</v>
      </c>
      <c r="K25" s="351">
        <v>1</v>
      </c>
      <c r="L25" s="351">
        <v>1</v>
      </c>
      <c r="M25" s="264"/>
      <c r="N25" s="208"/>
      <c r="O25" s="558"/>
      <c r="P25" s="558"/>
      <c r="Q25" s="558"/>
      <c r="R25" s="558"/>
      <c r="S25" s="558"/>
    </row>
    <row r="26" spans="1:19" s="99" customFormat="1" ht="84.75" customHeight="1">
      <c r="A26" s="602">
        <v>0.01</v>
      </c>
      <c r="B26" s="618" t="s">
        <v>370</v>
      </c>
      <c r="C26" s="594" t="s">
        <v>880</v>
      </c>
      <c r="D26" s="385" t="s">
        <v>140</v>
      </c>
      <c r="E26" s="605" t="s">
        <v>835</v>
      </c>
      <c r="F26" s="594" t="s">
        <v>19</v>
      </c>
      <c r="G26" s="626" t="s">
        <v>22</v>
      </c>
      <c r="H26" s="626" t="s">
        <v>107</v>
      </c>
      <c r="I26" s="626" t="s">
        <v>107</v>
      </c>
      <c r="J26" s="626" t="s">
        <v>74</v>
      </c>
      <c r="K26" s="626" t="s">
        <v>74</v>
      </c>
      <c r="L26" s="628" t="s">
        <v>74</v>
      </c>
      <c r="M26" s="614"/>
      <c r="N26" s="616"/>
      <c r="O26" s="630"/>
      <c r="P26" s="611"/>
      <c r="Q26" s="611"/>
      <c r="R26" s="613"/>
      <c r="S26" s="623"/>
    </row>
    <row r="27" spans="1:19" ht="79.5" customHeight="1">
      <c r="A27" s="604"/>
      <c r="B27" s="622"/>
      <c r="C27" s="596"/>
      <c r="D27" s="385" t="s">
        <v>226</v>
      </c>
      <c r="E27" s="607"/>
      <c r="F27" s="596"/>
      <c r="G27" s="627"/>
      <c r="H27" s="627"/>
      <c r="I27" s="627"/>
      <c r="J27" s="627"/>
      <c r="K27" s="627"/>
      <c r="L27" s="629"/>
      <c r="M27" s="615"/>
      <c r="N27" s="617"/>
      <c r="O27" s="631"/>
      <c r="P27" s="612"/>
      <c r="Q27" s="612"/>
      <c r="R27" s="612"/>
      <c r="S27" s="612"/>
    </row>
    <row r="28" spans="1:19" ht="123.6" customHeight="1">
      <c r="A28" s="624">
        <v>0.02</v>
      </c>
      <c r="B28" s="618" t="s">
        <v>371</v>
      </c>
      <c r="C28" s="594" t="s">
        <v>882</v>
      </c>
      <c r="D28" s="385" t="s">
        <v>247</v>
      </c>
      <c r="E28" s="28" t="s">
        <v>108</v>
      </c>
      <c r="F28" s="29" t="s">
        <v>19</v>
      </c>
      <c r="G28" s="472" t="s">
        <v>28</v>
      </c>
      <c r="H28" s="472" t="s">
        <v>84</v>
      </c>
      <c r="I28" s="472" t="s">
        <v>145</v>
      </c>
      <c r="J28" s="472" t="s">
        <v>71</v>
      </c>
      <c r="K28" s="353" t="s">
        <v>502</v>
      </c>
      <c r="L28" s="353" t="s">
        <v>503</v>
      </c>
      <c r="M28" s="264"/>
      <c r="N28" s="208"/>
      <c r="O28" s="558"/>
      <c r="P28" s="558"/>
      <c r="Q28" s="558"/>
      <c r="R28" s="558"/>
      <c r="S28" s="558"/>
    </row>
    <row r="29" spans="1:19" ht="64.5" customHeight="1">
      <c r="A29" s="625"/>
      <c r="B29" s="622"/>
      <c r="C29" s="596"/>
      <c r="D29" s="385" t="s">
        <v>221</v>
      </c>
      <c r="E29" s="28" t="s">
        <v>225</v>
      </c>
      <c r="F29" s="29" t="s">
        <v>19</v>
      </c>
      <c r="G29" s="337" t="s">
        <v>50</v>
      </c>
      <c r="H29" s="338" t="s">
        <v>75</v>
      </c>
      <c r="I29" s="338" t="s">
        <v>25</v>
      </c>
      <c r="J29" s="337" t="s">
        <v>50</v>
      </c>
      <c r="K29" s="337" t="s">
        <v>50</v>
      </c>
      <c r="L29" s="340" t="s">
        <v>50</v>
      </c>
      <c r="M29" s="264"/>
      <c r="N29" s="208"/>
      <c r="O29" s="558"/>
      <c r="P29" s="558"/>
      <c r="Q29" s="558"/>
      <c r="R29" s="558"/>
      <c r="S29" s="558"/>
    </row>
    <row r="30" spans="1:19" ht="80.25" customHeight="1">
      <c r="A30" s="624">
        <v>2.5000000000000001E-3</v>
      </c>
      <c r="B30" s="618" t="s">
        <v>372</v>
      </c>
      <c r="C30" s="594" t="s">
        <v>880</v>
      </c>
      <c r="D30" s="385" t="s">
        <v>141</v>
      </c>
      <c r="E30" s="28" t="s">
        <v>731</v>
      </c>
      <c r="F30" s="29" t="s">
        <v>19</v>
      </c>
      <c r="G30" s="337" t="s">
        <v>22</v>
      </c>
      <c r="H30" s="337" t="s">
        <v>109</v>
      </c>
      <c r="I30" s="337" t="s">
        <v>73</v>
      </c>
      <c r="J30" s="337" t="s">
        <v>27</v>
      </c>
      <c r="K30" s="337" t="s">
        <v>65</v>
      </c>
      <c r="L30" s="340" t="s">
        <v>65</v>
      </c>
      <c r="M30" s="264"/>
      <c r="N30" s="208"/>
      <c r="O30" s="558"/>
      <c r="P30" s="558"/>
      <c r="Q30" s="558"/>
      <c r="R30" s="558"/>
      <c r="S30" s="558"/>
    </row>
    <row r="31" spans="1:19" ht="112.5" customHeight="1">
      <c r="A31" s="625"/>
      <c r="B31" s="622"/>
      <c r="C31" s="596"/>
      <c r="D31" s="172" t="s">
        <v>839</v>
      </c>
      <c r="E31" s="81" t="s">
        <v>840</v>
      </c>
      <c r="F31" s="29" t="s">
        <v>19</v>
      </c>
      <c r="G31" s="338" t="s">
        <v>318</v>
      </c>
      <c r="H31" s="337" t="s">
        <v>68</v>
      </c>
      <c r="I31" s="337" t="s">
        <v>27</v>
      </c>
      <c r="J31" s="337" t="s">
        <v>71</v>
      </c>
      <c r="K31" s="337" t="s">
        <v>71</v>
      </c>
      <c r="L31" s="340" t="s">
        <v>23</v>
      </c>
      <c r="M31" s="264"/>
      <c r="N31" s="208"/>
      <c r="O31" s="558"/>
      <c r="P31" s="558"/>
      <c r="Q31" s="558"/>
      <c r="R31" s="558"/>
      <c r="S31" s="558"/>
    </row>
    <row r="32" spans="1:19" s="312" customFormat="1" ht="99.75" customHeight="1">
      <c r="A32" s="602">
        <v>5.0000000000000001E-3</v>
      </c>
      <c r="B32" s="636" t="s">
        <v>567</v>
      </c>
      <c r="C32" s="594" t="s">
        <v>498</v>
      </c>
      <c r="D32" s="311" t="s">
        <v>499</v>
      </c>
      <c r="E32" s="397" t="s">
        <v>732</v>
      </c>
      <c r="F32" s="309" t="s">
        <v>19</v>
      </c>
      <c r="G32" s="470" t="s">
        <v>22</v>
      </c>
      <c r="H32" s="470" t="s">
        <v>813</v>
      </c>
      <c r="I32" s="470" t="s">
        <v>500</v>
      </c>
      <c r="J32" s="470" t="s">
        <v>22</v>
      </c>
      <c r="K32" s="353" t="s">
        <v>485</v>
      </c>
      <c r="L32" s="353" t="s">
        <v>106</v>
      </c>
      <c r="M32" s="264"/>
      <c r="N32" s="208"/>
      <c r="O32" s="558"/>
      <c r="P32" s="558"/>
      <c r="Q32" s="558"/>
      <c r="R32" s="558"/>
      <c r="S32" s="558"/>
    </row>
    <row r="33" spans="1:20" s="312" customFormat="1" ht="96" customHeight="1">
      <c r="A33" s="604"/>
      <c r="B33" s="637"/>
      <c r="C33" s="596"/>
      <c r="D33" s="311" t="s">
        <v>499</v>
      </c>
      <c r="E33" s="397" t="s">
        <v>733</v>
      </c>
      <c r="F33" s="309" t="s">
        <v>19</v>
      </c>
      <c r="G33" s="470" t="s">
        <v>22</v>
      </c>
      <c r="H33" s="470" t="s">
        <v>535</v>
      </c>
      <c r="I33" s="470" t="s">
        <v>158</v>
      </c>
      <c r="J33" s="470" t="s">
        <v>22</v>
      </c>
      <c r="K33" s="472" t="s">
        <v>87</v>
      </c>
      <c r="L33" s="472" t="s">
        <v>156</v>
      </c>
      <c r="M33" s="264"/>
      <c r="N33" s="208"/>
      <c r="O33" s="558"/>
      <c r="P33" s="558"/>
      <c r="Q33" s="558"/>
      <c r="R33" s="558"/>
      <c r="S33" s="558"/>
    </row>
    <row r="34" spans="1:20" ht="61.5" customHeight="1">
      <c r="A34" s="602">
        <v>2.5000000000000001E-3</v>
      </c>
      <c r="B34" s="605" t="s">
        <v>568</v>
      </c>
      <c r="C34" s="594" t="s">
        <v>883</v>
      </c>
      <c r="D34" s="463" t="s">
        <v>319</v>
      </c>
      <c r="E34" s="641" t="s">
        <v>734</v>
      </c>
      <c r="F34" s="643" t="s">
        <v>80</v>
      </c>
      <c r="G34" s="632" t="s">
        <v>22</v>
      </c>
      <c r="H34" s="632" t="s">
        <v>28</v>
      </c>
      <c r="I34" s="632" t="s">
        <v>28</v>
      </c>
      <c r="J34" s="632" t="s">
        <v>22</v>
      </c>
      <c r="K34" s="626" t="s">
        <v>22</v>
      </c>
      <c r="L34" s="628" t="s">
        <v>28</v>
      </c>
      <c r="M34" s="638"/>
      <c r="N34" s="616"/>
      <c r="O34" s="634"/>
      <c r="P34" s="634"/>
      <c r="Q34" s="634"/>
      <c r="R34" s="634"/>
      <c r="S34" s="634"/>
    </row>
    <row r="35" spans="1:20" s="96" customFormat="1" ht="61.5" customHeight="1">
      <c r="A35" s="604"/>
      <c r="B35" s="640"/>
      <c r="C35" s="596"/>
      <c r="D35" s="463" t="s">
        <v>320</v>
      </c>
      <c r="E35" s="642"/>
      <c r="F35" s="644"/>
      <c r="G35" s="633"/>
      <c r="H35" s="633"/>
      <c r="I35" s="633"/>
      <c r="J35" s="633"/>
      <c r="K35" s="627"/>
      <c r="L35" s="629"/>
      <c r="M35" s="639"/>
      <c r="N35" s="617"/>
      <c r="O35" s="635"/>
      <c r="P35" s="635"/>
      <c r="Q35" s="635"/>
      <c r="R35" s="635"/>
      <c r="S35" s="635"/>
    </row>
    <row r="36" spans="1:20" s="109" customFormat="1" ht="12.75" customHeight="1">
      <c r="A36" s="327"/>
      <c r="B36" s="398"/>
      <c r="C36" s="406"/>
      <c r="D36" s="179"/>
      <c r="E36" s="398"/>
      <c r="F36" s="406"/>
      <c r="G36" s="354"/>
      <c r="H36" s="354"/>
      <c r="I36" s="354"/>
      <c r="J36" s="354"/>
      <c r="K36" s="354"/>
      <c r="L36" s="354"/>
      <c r="M36" s="210"/>
      <c r="N36" s="210"/>
      <c r="O36" s="139"/>
      <c r="P36" s="139"/>
      <c r="Q36" s="139"/>
      <c r="R36" s="139"/>
      <c r="S36" s="139"/>
    </row>
    <row r="37" spans="1:20" ht="114.75" customHeight="1">
      <c r="A37" s="624">
        <f>A40</f>
        <v>9.9999999999999992E-2</v>
      </c>
      <c r="B37" s="618" t="s">
        <v>714</v>
      </c>
      <c r="C37" s="594" t="s">
        <v>880</v>
      </c>
      <c r="D37" s="385"/>
      <c r="E37" s="28" t="s">
        <v>142</v>
      </c>
      <c r="F37" s="29" t="s">
        <v>19</v>
      </c>
      <c r="G37" s="337" t="s">
        <v>50</v>
      </c>
      <c r="H37" s="337" t="s">
        <v>65</v>
      </c>
      <c r="I37" s="337" t="s">
        <v>27</v>
      </c>
      <c r="J37" s="337" t="s">
        <v>71</v>
      </c>
      <c r="K37" s="337" t="s">
        <v>71</v>
      </c>
      <c r="L37" s="337" t="s">
        <v>23</v>
      </c>
      <c r="M37" s="273"/>
      <c r="N37" s="208"/>
      <c r="O37" s="34"/>
      <c r="P37" s="34"/>
      <c r="Q37" s="34"/>
      <c r="R37" s="34"/>
      <c r="S37" s="34"/>
    </row>
    <row r="38" spans="1:20" ht="52.5" customHeight="1">
      <c r="A38" s="625"/>
      <c r="B38" s="622"/>
      <c r="C38" s="596"/>
      <c r="D38" s="385"/>
      <c r="E38" s="385" t="s">
        <v>735</v>
      </c>
      <c r="F38" s="29" t="s">
        <v>736</v>
      </c>
      <c r="G38" s="337" t="s">
        <v>22</v>
      </c>
      <c r="H38" s="337" t="s">
        <v>28</v>
      </c>
      <c r="I38" s="337" t="s">
        <v>28</v>
      </c>
      <c r="J38" s="337" t="s">
        <v>22</v>
      </c>
      <c r="K38" s="337" t="s">
        <v>28</v>
      </c>
      <c r="L38" s="337" t="s">
        <v>22</v>
      </c>
      <c r="M38" s="273"/>
      <c r="N38" s="208"/>
      <c r="O38" s="34"/>
      <c r="P38" s="34"/>
      <c r="Q38" s="34"/>
      <c r="R38" s="34"/>
      <c r="S38" s="34"/>
    </row>
    <row r="39" spans="1:20" ht="12.75">
      <c r="A39" s="327"/>
      <c r="B39" s="398"/>
      <c r="C39" s="406"/>
      <c r="D39" s="179"/>
      <c r="E39" s="398"/>
      <c r="F39" s="406"/>
      <c r="G39" s="354"/>
      <c r="H39" s="354"/>
      <c r="I39" s="354"/>
      <c r="J39" s="354"/>
      <c r="K39" s="354"/>
      <c r="L39" s="354"/>
      <c r="M39" s="210"/>
      <c r="N39" s="210"/>
      <c r="O39" s="139"/>
      <c r="P39" s="139"/>
      <c r="Q39" s="139"/>
      <c r="R39" s="139"/>
      <c r="S39" s="139"/>
      <c r="T39" s="109"/>
    </row>
    <row r="40" spans="1:20" ht="174.75" customHeight="1">
      <c r="A40" s="474">
        <f>A42+A44+A46+A47+A48</f>
        <v>9.9999999999999992E-2</v>
      </c>
      <c r="B40" s="426" t="s">
        <v>838</v>
      </c>
      <c r="C40" s="519" t="s">
        <v>880</v>
      </c>
      <c r="D40" s="326"/>
      <c r="E40" s="28" t="s">
        <v>564</v>
      </c>
      <c r="F40" s="38" t="s">
        <v>19</v>
      </c>
      <c r="G40" s="337" t="s">
        <v>28</v>
      </c>
      <c r="H40" s="337" t="s">
        <v>25</v>
      </c>
      <c r="I40" s="337" t="s">
        <v>71</v>
      </c>
      <c r="J40" s="337" t="s">
        <v>28</v>
      </c>
      <c r="K40" s="337" t="s">
        <v>28</v>
      </c>
      <c r="L40" s="337" t="s">
        <v>28</v>
      </c>
      <c r="M40" s="125"/>
      <c r="N40" s="227"/>
      <c r="O40" s="34"/>
      <c r="P40" s="34"/>
      <c r="Q40" s="34"/>
      <c r="R40" s="34"/>
      <c r="S40" s="34"/>
    </row>
    <row r="41" spans="1:20" s="109" customFormat="1" ht="12.75">
      <c r="A41" s="328"/>
      <c r="B41" s="387"/>
      <c r="C41" s="528"/>
      <c r="D41" s="170"/>
      <c r="E41" s="393"/>
      <c r="F41" s="138"/>
      <c r="G41" s="339"/>
      <c r="H41" s="339"/>
      <c r="I41" s="339"/>
      <c r="J41" s="339"/>
      <c r="K41" s="339"/>
      <c r="L41" s="339"/>
      <c r="M41" s="211"/>
      <c r="N41" s="212"/>
      <c r="O41" s="139"/>
      <c r="P41" s="139"/>
      <c r="Q41" s="139"/>
      <c r="R41" s="139"/>
      <c r="S41" s="139"/>
    </row>
    <row r="42" spans="1:20" ht="76.5" customHeight="1">
      <c r="A42" s="602">
        <v>0.03</v>
      </c>
      <c r="B42" s="618" t="s">
        <v>253</v>
      </c>
      <c r="C42" s="594" t="s">
        <v>884</v>
      </c>
      <c r="D42" s="463" t="s">
        <v>227</v>
      </c>
      <c r="E42" s="28" t="s">
        <v>737</v>
      </c>
      <c r="F42" s="29" t="s">
        <v>19</v>
      </c>
      <c r="G42" s="341">
        <v>3</v>
      </c>
      <c r="H42" s="337" t="s">
        <v>65</v>
      </c>
      <c r="I42" s="337" t="s">
        <v>27</v>
      </c>
      <c r="J42" s="337" t="s">
        <v>89</v>
      </c>
      <c r="K42" s="337" t="s">
        <v>50</v>
      </c>
      <c r="L42" s="337" t="s">
        <v>28</v>
      </c>
      <c r="M42" s="264"/>
      <c r="N42" s="208"/>
      <c r="O42" s="558"/>
      <c r="P42" s="558"/>
      <c r="Q42" s="558"/>
      <c r="R42" s="558"/>
      <c r="S42" s="558"/>
    </row>
    <row r="43" spans="1:20" ht="107.25" customHeight="1">
      <c r="A43" s="604"/>
      <c r="B43" s="622"/>
      <c r="C43" s="596"/>
      <c r="D43" s="463" t="s">
        <v>463</v>
      </c>
      <c r="E43" s="467" t="s">
        <v>252</v>
      </c>
      <c r="F43" s="29" t="s">
        <v>19</v>
      </c>
      <c r="G43" s="337" t="s">
        <v>28</v>
      </c>
      <c r="H43" s="338" t="s">
        <v>25</v>
      </c>
      <c r="I43" s="338" t="s">
        <v>71</v>
      </c>
      <c r="J43" s="337" t="s">
        <v>28</v>
      </c>
      <c r="K43" s="337" t="s">
        <v>28</v>
      </c>
      <c r="L43" s="337" t="s">
        <v>28</v>
      </c>
      <c r="M43" s="264"/>
      <c r="N43" s="208"/>
      <c r="O43" s="558"/>
      <c r="P43" s="558"/>
      <c r="Q43" s="558"/>
      <c r="R43" s="558"/>
      <c r="S43" s="558"/>
    </row>
    <row r="44" spans="1:20" ht="83.25" customHeight="1">
      <c r="A44" s="624">
        <v>1.4999999999999999E-2</v>
      </c>
      <c r="B44" s="618" t="s">
        <v>254</v>
      </c>
      <c r="C44" s="594" t="s">
        <v>885</v>
      </c>
      <c r="D44" s="385" t="s">
        <v>224</v>
      </c>
      <c r="E44" s="28" t="s">
        <v>478</v>
      </c>
      <c r="F44" s="29" t="s">
        <v>19</v>
      </c>
      <c r="G44" s="351">
        <v>0</v>
      </c>
      <c r="H44" s="351">
        <v>1</v>
      </c>
      <c r="I44" s="355">
        <v>1</v>
      </c>
      <c r="J44" s="352">
        <v>0</v>
      </c>
      <c r="K44" s="351">
        <v>1</v>
      </c>
      <c r="L44" s="351">
        <v>0</v>
      </c>
      <c r="M44" s="123"/>
      <c r="N44" s="208"/>
      <c r="O44" s="558"/>
      <c r="P44" s="558"/>
      <c r="Q44" s="558"/>
      <c r="R44" s="558"/>
      <c r="S44" s="558"/>
    </row>
    <row r="45" spans="1:20" ht="135.75" customHeight="1">
      <c r="A45" s="625"/>
      <c r="B45" s="622"/>
      <c r="C45" s="596"/>
      <c r="D45" s="385" t="s">
        <v>248</v>
      </c>
      <c r="E45" s="28" t="s">
        <v>525</v>
      </c>
      <c r="F45" s="29" t="s">
        <v>19</v>
      </c>
      <c r="G45" s="337" t="s">
        <v>22</v>
      </c>
      <c r="H45" s="337" t="s">
        <v>28</v>
      </c>
      <c r="I45" s="338" t="s">
        <v>28</v>
      </c>
      <c r="J45" s="342" t="s">
        <v>22</v>
      </c>
      <c r="K45" s="337" t="s">
        <v>28</v>
      </c>
      <c r="L45" s="337" t="s">
        <v>22</v>
      </c>
      <c r="M45" s="123"/>
      <c r="N45" s="208"/>
      <c r="O45" s="558"/>
      <c r="P45" s="558"/>
      <c r="Q45" s="558"/>
      <c r="R45" s="558"/>
      <c r="S45" s="558"/>
    </row>
    <row r="46" spans="1:20" ht="199.5" customHeight="1">
      <c r="A46" s="474">
        <v>5.0000000000000001E-3</v>
      </c>
      <c r="B46" s="483" t="s">
        <v>480</v>
      </c>
      <c r="C46" s="514" t="s">
        <v>880</v>
      </c>
      <c r="D46" s="385" t="s">
        <v>464</v>
      </c>
      <c r="E46" s="465" t="s">
        <v>814</v>
      </c>
      <c r="F46" s="473" t="s">
        <v>19</v>
      </c>
      <c r="G46" s="471" t="s">
        <v>71</v>
      </c>
      <c r="H46" s="471" t="s">
        <v>76</v>
      </c>
      <c r="I46" s="471" t="s">
        <v>722</v>
      </c>
      <c r="J46" s="471" t="s">
        <v>71</v>
      </c>
      <c r="K46" s="356" t="s">
        <v>504</v>
      </c>
      <c r="L46" s="356" t="s">
        <v>505</v>
      </c>
      <c r="M46" s="264"/>
      <c r="N46" s="468"/>
      <c r="O46" s="111"/>
      <c r="P46" s="111"/>
      <c r="Q46" s="111"/>
      <c r="R46" s="111"/>
      <c r="S46" s="111"/>
    </row>
    <row r="47" spans="1:20" ht="75.75" customHeight="1">
      <c r="A47" s="476">
        <v>0.04</v>
      </c>
      <c r="B47" s="509" t="s">
        <v>321</v>
      </c>
      <c r="C47" s="514" t="s">
        <v>880</v>
      </c>
      <c r="D47" s="385" t="s">
        <v>322</v>
      </c>
      <c r="E47" s="172" t="s">
        <v>815</v>
      </c>
      <c r="F47" s="29" t="s">
        <v>80</v>
      </c>
      <c r="G47" s="337" t="s">
        <v>22</v>
      </c>
      <c r="H47" s="337" t="s">
        <v>23</v>
      </c>
      <c r="I47" s="337" t="s">
        <v>23</v>
      </c>
      <c r="J47" s="342" t="s">
        <v>22</v>
      </c>
      <c r="K47" s="337" t="s">
        <v>502</v>
      </c>
      <c r="L47" s="342" t="s">
        <v>506</v>
      </c>
      <c r="M47" s="123"/>
      <c r="N47" s="468"/>
      <c r="O47" s="42"/>
      <c r="P47" s="42"/>
      <c r="Q47" s="42"/>
      <c r="R47" s="42"/>
      <c r="S47" s="42"/>
    </row>
    <row r="48" spans="1:20" ht="83.25" customHeight="1">
      <c r="A48" s="474">
        <v>0.01</v>
      </c>
      <c r="B48" s="510" t="s">
        <v>526</v>
      </c>
      <c r="C48" s="29" t="s">
        <v>886</v>
      </c>
      <c r="D48" s="385" t="s">
        <v>497</v>
      </c>
      <c r="E48" s="464" t="s">
        <v>738</v>
      </c>
      <c r="F48" s="29" t="s">
        <v>80</v>
      </c>
      <c r="G48" s="471" t="s">
        <v>22</v>
      </c>
      <c r="H48" s="471" t="s">
        <v>28</v>
      </c>
      <c r="I48" s="357" t="s">
        <v>28</v>
      </c>
      <c r="J48" s="471" t="s">
        <v>22</v>
      </c>
      <c r="K48" s="471" t="s">
        <v>28</v>
      </c>
      <c r="L48" s="471" t="s">
        <v>22</v>
      </c>
      <c r="M48" s="123"/>
      <c r="N48" s="468"/>
      <c r="O48" s="310"/>
      <c r="P48" s="310"/>
      <c r="Q48" s="310"/>
      <c r="R48" s="310"/>
      <c r="S48" s="310"/>
    </row>
    <row r="49" spans="1:19" s="109" customFormat="1" ht="13.5" customHeight="1">
      <c r="A49" s="329"/>
      <c r="B49" s="387"/>
      <c r="C49" s="528"/>
      <c r="D49" s="170"/>
      <c r="E49" s="393"/>
      <c r="F49" s="138"/>
      <c r="G49" s="339"/>
      <c r="H49" s="339"/>
      <c r="I49" s="339"/>
      <c r="J49" s="339"/>
      <c r="K49" s="339"/>
      <c r="L49" s="339"/>
      <c r="M49" s="211"/>
      <c r="N49" s="210"/>
      <c r="O49" s="139"/>
      <c r="P49" s="139"/>
      <c r="Q49" s="139"/>
      <c r="R49" s="139"/>
      <c r="S49" s="139"/>
    </row>
    <row r="50" spans="1:19" ht="105" customHeight="1">
      <c r="A50" s="466">
        <f>A52</f>
        <v>4.9999999999999996E-2</v>
      </c>
      <c r="B50" s="479" t="s">
        <v>249</v>
      </c>
      <c r="C50" s="514" t="s">
        <v>887</v>
      </c>
      <c r="D50" s="469"/>
      <c r="E50" s="28" t="s">
        <v>110</v>
      </c>
      <c r="F50" s="29" t="s">
        <v>19</v>
      </c>
      <c r="G50" s="337" t="s">
        <v>57</v>
      </c>
      <c r="H50" s="338" t="s">
        <v>67</v>
      </c>
      <c r="I50" s="357" t="s">
        <v>67</v>
      </c>
      <c r="J50" s="337" t="s">
        <v>50</v>
      </c>
      <c r="K50" s="337" t="s">
        <v>23</v>
      </c>
      <c r="L50" s="340" t="s">
        <v>71</v>
      </c>
      <c r="M50" s="273"/>
      <c r="N50" s="208"/>
      <c r="O50" s="97"/>
      <c r="P50" s="97"/>
      <c r="Q50" s="97"/>
      <c r="R50" s="97"/>
      <c r="S50" s="97"/>
    </row>
    <row r="51" spans="1:19" s="109" customFormat="1" ht="12.75" customHeight="1">
      <c r="A51" s="330"/>
      <c r="B51" s="387"/>
      <c r="C51" s="528"/>
      <c r="D51" s="170"/>
      <c r="E51" s="393"/>
      <c r="F51" s="138"/>
      <c r="G51" s="339"/>
      <c r="H51" s="339"/>
      <c r="I51" s="339"/>
      <c r="J51" s="339"/>
      <c r="K51" s="339"/>
      <c r="L51" s="339"/>
      <c r="M51" s="283"/>
      <c r="N51" s="265"/>
      <c r="O51" s="139"/>
      <c r="P51" s="139"/>
      <c r="Q51" s="139"/>
      <c r="R51" s="139"/>
      <c r="S51" s="139"/>
    </row>
    <row r="52" spans="1:19" ht="33.75">
      <c r="A52" s="624">
        <f>A55+A56+A59</f>
        <v>4.9999999999999996E-2</v>
      </c>
      <c r="B52" s="618" t="s">
        <v>250</v>
      </c>
      <c r="C52" s="594" t="s">
        <v>888</v>
      </c>
      <c r="D52" s="648"/>
      <c r="E52" s="464" t="s">
        <v>143</v>
      </c>
      <c r="F52" s="473" t="s">
        <v>19</v>
      </c>
      <c r="G52" s="471" t="s">
        <v>25</v>
      </c>
      <c r="H52" s="471" t="s">
        <v>323</v>
      </c>
      <c r="I52" s="471" t="s">
        <v>84</v>
      </c>
      <c r="J52" s="471" t="s">
        <v>57</v>
      </c>
      <c r="K52" s="471" t="s">
        <v>25</v>
      </c>
      <c r="L52" s="471" t="s">
        <v>57</v>
      </c>
      <c r="M52" s="307"/>
      <c r="N52" s="468"/>
      <c r="O52" s="110"/>
      <c r="P52" s="557"/>
      <c r="Q52" s="557"/>
      <c r="R52" s="557"/>
      <c r="S52" s="557"/>
    </row>
    <row r="53" spans="1:19" ht="33.75">
      <c r="A53" s="625"/>
      <c r="B53" s="622"/>
      <c r="C53" s="596"/>
      <c r="D53" s="649"/>
      <c r="E53" s="395" t="s">
        <v>144</v>
      </c>
      <c r="F53" s="473" t="s">
        <v>19</v>
      </c>
      <c r="G53" s="358" t="s">
        <v>57</v>
      </c>
      <c r="H53" s="338" t="s">
        <v>145</v>
      </c>
      <c r="I53" s="471" t="s">
        <v>145</v>
      </c>
      <c r="J53" s="471" t="s">
        <v>50</v>
      </c>
      <c r="K53" s="471" t="s">
        <v>23</v>
      </c>
      <c r="L53" s="471" t="s">
        <v>57</v>
      </c>
      <c r="M53" s="307"/>
      <c r="N53" s="468"/>
      <c r="O53" s="110"/>
      <c r="P53" s="557"/>
      <c r="Q53" s="557"/>
      <c r="R53" s="557"/>
      <c r="S53" s="557"/>
    </row>
    <row r="54" spans="1:19" s="109" customFormat="1" ht="12.75" customHeight="1">
      <c r="A54" s="331"/>
      <c r="B54" s="387"/>
      <c r="C54" s="528"/>
      <c r="D54" s="170"/>
      <c r="E54" s="170"/>
      <c r="F54" s="138"/>
      <c r="G54" s="339"/>
      <c r="H54" s="339"/>
      <c r="I54" s="339"/>
      <c r="J54" s="339"/>
      <c r="K54" s="339"/>
      <c r="L54" s="339"/>
      <c r="M54" s="211"/>
      <c r="N54" s="267"/>
      <c r="O54" s="139"/>
      <c r="P54" s="139"/>
      <c r="Q54" s="139"/>
      <c r="R54" s="139"/>
      <c r="S54" s="139"/>
    </row>
    <row r="55" spans="1:19" s="96" customFormat="1" ht="71.25" customHeight="1">
      <c r="A55" s="477">
        <v>1.4999999999999999E-2</v>
      </c>
      <c r="B55" s="486" t="s">
        <v>228</v>
      </c>
      <c r="C55" s="526" t="s">
        <v>889</v>
      </c>
      <c r="D55" s="180" t="s">
        <v>324</v>
      </c>
      <c r="E55" s="180" t="s">
        <v>325</v>
      </c>
      <c r="F55" s="18" t="s">
        <v>19</v>
      </c>
      <c r="G55" s="357" t="s">
        <v>25</v>
      </c>
      <c r="H55" s="357" t="s">
        <v>323</v>
      </c>
      <c r="I55" s="357" t="s">
        <v>161</v>
      </c>
      <c r="J55" s="357" t="s">
        <v>57</v>
      </c>
      <c r="K55" s="357" t="s">
        <v>71</v>
      </c>
      <c r="L55" s="357" t="s">
        <v>57</v>
      </c>
      <c r="M55" s="278"/>
      <c r="N55" s="208"/>
      <c r="O55" s="534"/>
      <c r="P55" s="534"/>
      <c r="Q55" s="534"/>
      <c r="R55" s="534"/>
      <c r="S55" s="534"/>
    </row>
    <row r="56" spans="1:19" ht="33.75" customHeight="1">
      <c r="A56" s="624">
        <v>0.03</v>
      </c>
      <c r="B56" s="645" t="s">
        <v>565</v>
      </c>
      <c r="C56" s="594" t="s">
        <v>888</v>
      </c>
      <c r="D56" s="463" t="s">
        <v>111</v>
      </c>
      <c r="E56" s="619" t="s">
        <v>222</v>
      </c>
      <c r="F56" s="473" t="s">
        <v>80</v>
      </c>
      <c r="G56" s="338" t="s">
        <v>57</v>
      </c>
      <c r="H56" s="338" t="s">
        <v>67</v>
      </c>
      <c r="I56" s="338" t="s">
        <v>67</v>
      </c>
      <c r="J56" s="338" t="s">
        <v>57</v>
      </c>
      <c r="K56" s="338" t="s">
        <v>23</v>
      </c>
      <c r="L56" s="338" t="s">
        <v>22</v>
      </c>
      <c r="M56" s="653"/>
      <c r="N56" s="616"/>
      <c r="O56" s="582"/>
      <c r="P56" s="582"/>
      <c r="Q56" s="582"/>
      <c r="R56" s="582"/>
      <c r="S56" s="582"/>
    </row>
    <row r="57" spans="1:19" ht="46.5" customHeight="1">
      <c r="A57" s="650"/>
      <c r="B57" s="651"/>
      <c r="C57" s="595"/>
      <c r="D57" s="463" t="s">
        <v>266</v>
      </c>
      <c r="E57" s="620"/>
      <c r="F57" s="473" t="s">
        <v>80</v>
      </c>
      <c r="G57" s="338" t="s">
        <v>57</v>
      </c>
      <c r="H57" s="338" t="s">
        <v>67</v>
      </c>
      <c r="I57" s="338" t="s">
        <v>67</v>
      </c>
      <c r="J57" s="338" t="s">
        <v>57</v>
      </c>
      <c r="K57" s="338" t="s">
        <v>23</v>
      </c>
      <c r="L57" s="338" t="s">
        <v>22</v>
      </c>
      <c r="M57" s="654"/>
      <c r="N57" s="647"/>
      <c r="O57" s="583"/>
      <c r="P57" s="583"/>
      <c r="Q57" s="583"/>
      <c r="R57" s="583"/>
      <c r="S57" s="583"/>
    </row>
    <row r="58" spans="1:19" ht="60" customHeight="1">
      <c r="A58" s="625"/>
      <c r="B58" s="646"/>
      <c r="C58" s="596"/>
      <c r="D58" s="463" t="s">
        <v>223</v>
      </c>
      <c r="E58" s="652"/>
      <c r="F58" s="473" t="s">
        <v>80</v>
      </c>
      <c r="G58" s="338" t="s">
        <v>57</v>
      </c>
      <c r="H58" s="338" t="s">
        <v>67</v>
      </c>
      <c r="I58" s="338" t="s">
        <v>25</v>
      </c>
      <c r="J58" s="338" t="s">
        <v>50</v>
      </c>
      <c r="K58" s="338" t="s">
        <v>50</v>
      </c>
      <c r="L58" s="338" t="s">
        <v>50</v>
      </c>
      <c r="M58" s="655"/>
      <c r="N58" s="617"/>
      <c r="O58" s="584"/>
      <c r="P58" s="584"/>
      <c r="Q58" s="584"/>
      <c r="R58" s="584"/>
      <c r="S58" s="584"/>
    </row>
    <row r="59" spans="1:19" ht="63.75" customHeight="1">
      <c r="A59" s="624">
        <v>5.0000000000000001E-3</v>
      </c>
      <c r="B59" s="645" t="s">
        <v>566</v>
      </c>
      <c r="C59" s="594" t="s">
        <v>888</v>
      </c>
      <c r="D59" s="463" t="s">
        <v>326</v>
      </c>
      <c r="E59" s="385" t="s">
        <v>529</v>
      </c>
      <c r="F59" s="473" t="s">
        <v>80</v>
      </c>
      <c r="G59" s="337" t="s">
        <v>22</v>
      </c>
      <c r="H59" s="337" t="s">
        <v>28</v>
      </c>
      <c r="I59" s="337" t="s">
        <v>28</v>
      </c>
      <c r="J59" s="337" t="s">
        <v>22</v>
      </c>
      <c r="K59" s="340" t="s">
        <v>28</v>
      </c>
      <c r="L59" s="340" t="s">
        <v>22</v>
      </c>
      <c r="M59" s="334"/>
      <c r="N59" s="266"/>
      <c r="O59" s="559"/>
      <c r="P59" s="559"/>
      <c r="Q59" s="559"/>
      <c r="R59" s="559"/>
      <c r="S59" s="559"/>
    </row>
    <row r="60" spans="1:19" ht="84.75" customHeight="1">
      <c r="A60" s="625"/>
      <c r="B60" s="646"/>
      <c r="C60" s="596"/>
      <c r="D60" s="463" t="s">
        <v>404</v>
      </c>
      <c r="E60" s="385" t="s">
        <v>530</v>
      </c>
      <c r="F60" s="473" t="s">
        <v>532</v>
      </c>
      <c r="G60" s="342" t="s">
        <v>533</v>
      </c>
      <c r="H60" s="342" t="s">
        <v>536</v>
      </c>
      <c r="I60" s="342" t="s">
        <v>535</v>
      </c>
      <c r="J60" s="342" t="s">
        <v>48</v>
      </c>
      <c r="K60" s="342" t="s">
        <v>534</v>
      </c>
      <c r="L60" s="342" t="s">
        <v>535</v>
      </c>
      <c r="M60" s="332"/>
      <c r="N60" s="333"/>
      <c r="O60" s="560"/>
      <c r="P60" s="560"/>
      <c r="Q60" s="560"/>
      <c r="R60" s="560"/>
      <c r="S60" s="560"/>
    </row>
    <row r="61" spans="1:19" s="109" customFormat="1" ht="12" customHeight="1">
      <c r="A61" s="325"/>
      <c r="B61" s="387"/>
      <c r="C61" s="528"/>
      <c r="D61" s="138"/>
      <c r="E61" s="138"/>
      <c r="F61" s="138"/>
      <c r="G61" s="138"/>
      <c r="H61" s="138"/>
      <c r="I61" s="138"/>
      <c r="J61" s="138"/>
      <c r="K61" s="138"/>
      <c r="L61" s="138"/>
      <c r="M61" s="210"/>
      <c r="N61" s="210"/>
      <c r="O61" s="139"/>
      <c r="P61" s="139"/>
      <c r="Q61" s="139"/>
      <c r="R61" s="139"/>
      <c r="S61" s="139"/>
    </row>
    <row r="62" spans="1:19" s="100" customFormat="1" ht="24.75" customHeight="1">
      <c r="A62" s="137">
        <f>A9</f>
        <v>0.19999999999999998</v>
      </c>
      <c r="B62" s="511" t="s">
        <v>593</v>
      </c>
      <c r="C62" s="93"/>
      <c r="D62" s="94"/>
      <c r="E62" s="94"/>
      <c r="F62" s="384"/>
      <c r="G62" s="94"/>
      <c r="H62" s="94"/>
      <c r="I62" s="94"/>
      <c r="J62" s="94"/>
      <c r="K62" s="94"/>
      <c r="L62" s="94"/>
      <c r="M62" s="93"/>
      <c r="N62" s="233"/>
      <c r="O62" s="128"/>
      <c r="P62" s="128"/>
      <c r="Q62" s="128"/>
      <c r="R62" s="128"/>
      <c r="S62" s="128"/>
    </row>
  </sheetData>
  <sheetProtection password="C01C" sheet="1" objects="1" scenarios="1"/>
  <mergeCells count="108">
    <mergeCell ref="A59:A60"/>
    <mergeCell ref="B59:B60"/>
    <mergeCell ref="C59:C60"/>
    <mergeCell ref="N56:N58"/>
    <mergeCell ref="O56:O58"/>
    <mergeCell ref="P56:P58"/>
    <mergeCell ref="Q56:Q58"/>
    <mergeCell ref="R56:R58"/>
    <mergeCell ref="A52:A53"/>
    <mergeCell ref="B52:B53"/>
    <mergeCell ref="C52:C53"/>
    <mergeCell ref="D52:D53"/>
    <mergeCell ref="A56:A58"/>
    <mergeCell ref="B56:B58"/>
    <mergeCell ref="C56:C58"/>
    <mergeCell ref="E56:E58"/>
    <mergeCell ref="M56:M58"/>
    <mergeCell ref="A42:A43"/>
    <mergeCell ref="B42:B43"/>
    <mergeCell ref="C42:C43"/>
    <mergeCell ref="A44:A45"/>
    <mergeCell ref="B44:B45"/>
    <mergeCell ref="C44:C45"/>
    <mergeCell ref="P34:P35"/>
    <mergeCell ref="Q34:Q35"/>
    <mergeCell ref="R34:R35"/>
    <mergeCell ref="A37:A38"/>
    <mergeCell ref="B37:B38"/>
    <mergeCell ref="C37:C38"/>
    <mergeCell ref="J34:J35"/>
    <mergeCell ref="K34:K35"/>
    <mergeCell ref="L34:L35"/>
    <mergeCell ref="M34:M35"/>
    <mergeCell ref="N34:N35"/>
    <mergeCell ref="O34:O35"/>
    <mergeCell ref="A34:A35"/>
    <mergeCell ref="B34:B35"/>
    <mergeCell ref="C34:C35"/>
    <mergeCell ref="E34:E35"/>
    <mergeCell ref="F34:F35"/>
    <mergeCell ref="G34:G35"/>
    <mergeCell ref="H34:H35"/>
    <mergeCell ref="I34:I35"/>
    <mergeCell ref="S34:S35"/>
    <mergeCell ref="A30:A31"/>
    <mergeCell ref="B30:B31"/>
    <mergeCell ref="C30:C31"/>
    <mergeCell ref="A32:A33"/>
    <mergeCell ref="B32:B33"/>
    <mergeCell ref="C32:C33"/>
    <mergeCell ref="S26:S27"/>
    <mergeCell ref="A28:A29"/>
    <mergeCell ref="B28:B29"/>
    <mergeCell ref="C28:C29"/>
    <mergeCell ref="H26:H27"/>
    <mergeCell ref="I26:I27"/>
    <mergeCell ref="J26:J27"/>
    <mergeCell ref="K26:K27"/>
    <mergeCell ref="L26:L27"/>
    <mergeCell ref="O26:O27"/>
    <mergeCell ref="A26:A27"/>
    <mergeCell ref="B26:B27"/>
    <mergeCell ref="C26:C27"/>
    <mergeCell ref="E26:E27"/>
    <mergeCell ref="F26:F27"/>
    <mergeCell ref="G26:G27"/>
    <mergeCell ref="A13:A18"/>
    <mergeCell ref="B13:B18"/>
    <mergeCell ref="C13:C18"/>
    <mergeCell ref="D13:D18"/>
    <mergeCell ref="E13:E17"/>
    <mergeCell ref="F13:F17"/>
    <mergeCell ref="P26:P27"/>
    <mergeCell ref="Q26:Q27"/>
    <mergeCell ref="R26:R27"/>
    <mergeCell ref="M26:M27"/>
    <mergeCell ref="N26:N27"/>
    <mergeCell ref="A20:A21"/>
    <mergeCell ref="B20:B21"/>
    <mergeCell ref="C20:C21"/>
    <mergeCell ref="D20:D21"/>
    <mergeCell ref="A23:A25"/>
    <mergeCell ref="B23:B25"/>
    <mergeCell ref="C23:C25"/>
    <mergeCell ref="S56:S58"/>
    <mergeCell ref="A1:A3"/>
    <mergeCell ref="B1:O3"/>
    <mergeCell ref="R1:S2"/>
    <mergeCell ref="R3:S3"/>
    <mergeCell ref="A7:A8"/>
    <mergeCell ref="B7:B8"/>
    <mergeCell ref="C7:C8"/>
    <mergeCell ref="D7:D8"/>
    <mergeCell ref="E7:E8"/>
    <mergeCell ref="F7:F8"/>
    <mergeCell ref="M7:N7"/>
    <mergeCell ref="O7:R7"/>
    <mergeCell ref="S7:S8"/>
    <mergeCell ref="L7:L8"/>
    <mergeCell ref="A9:A11"/>
    <mergeCell ref="B9:B11"/>
    <mergeCell ref="C9:C11"/>
    <mergeCell ref="D9:D11"/>
    <mergeCell ref="G7:G8"/>
    <mergeCell ref="H7:H8"/>
    <mergeCell ref="I7:I8"/>
    <mergeCell ref="J7:J8"/>
    <mergeCell ref="K7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0" fitToHeight="2" orientation="landscape" r:id="rId1"/>
  <headerFooter differentOddEven="1">
    <oddFooter>&amp;L&amp;D&amp;COficina Asesora de Planeación&amp;R&amp;P de &amp;N</oddFooter>
    <evenFooter>&amp;L&amp;D&amp;COficina Asesora de Planeación&amp;R&amp;P de &amp;N</evenFooter>
  </headerFooter>
  <rowBreaks count="2" manualBreakCount="2">
    <brk id="18" max="18" man="1"/>
    <brk id="49" max="18" man="1"/>
  </rowBreaks>
  <ignoredErrors>
    <ignoredError sqref="G9:L18 H20:L21 G21 G26:L27 G28:L30 G31:L31 G32:L35 G37:L41 G42:L43 G45:L47 G48:L59 G60:L6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7"/>
  <sheetViews>
    <sheetView zoomScaleSheetLayoutView="100" zoomScalePageLayoutView="80" workbookViewId="0">
      <selection sqref="A1:A3"/>
    </sheetView>
  </sheetViews>
  <sheetFormatPr baseColWidth="10" defaultRowHeight="11.25"/>
  <cols>
    <col min="1" max="1" width="13.85546875" style="121" customWidth="1"/>
    <col min="2" max="2" width="21.5703125" style="501" customWidth="1"/>
    <col min="3" max="3" width="15.28515625" style="121" customWidth="1"/>
    <col min="4" max="4" width="17.7109375" style="1" customWidth="1"/>
    <col min="5" max="5" width="13.28515625" style="1" customWidth="1"/>
    <col min="6" max="6" width="12.42578125" style="121" customWidth="1"/>
    <col min="7" max="7" width="11.42578125" style="1" customWidth="1"/>
    <col min="8" max="8" width="12.42578125" style="1" customWidth="1"/>
    <col min="9" max="9" width="12.7109375" style="1" customWidth="1"/>
    <col min="10" max="10" width="12.28515625" style="1" customWidth="1"/>
    <col min="11" max="12" width="12.42578125" style="1" customWidth="1"/>
    <col min="13" max="13" width="11.140625" style="1" customWidth="1"/>
    <col min="14" max="14" width="10.85546875" style="1" customWidth="1"/>
    <col min="15" max="15" width="11.42578125" style="1" customWidth="1"/>
    <col min="16" max="16" width="14.7109375" style="1" customWidth="1"/>
    <col min="17" max="17" width="10.5703125" style="1" customWidth="1"/>
    <col min="18" max="18" width="11.5703125" style="1" customWidth="1"/>
    <col min="19" max="19" width="20.140625" style="1" customWidth="1"/>
    <col min="20" max="16384" width="11.42578125" style="96"/>
  </cols>
  <sheetData>
    <row r="1" spans="1:19" ht="15.75" customHeight="1">
      <c r="A1" s="698"/>
      <c r="B1" s="577" t="s">
        <v>7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10"/>
      <c r="Q1" s="11"/>
      <c r="R1" s="580" t="s">
        <v>17</v>
      </c>
      <c r="S1" s="580"/>
    </row>
    <row r="2" spans="1:19" ht="15" customHeight="1">
      <c r="A2" s="699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12"/>
      <c r="Q2" s="13"/>
      <c r="R2" s="580"/>
      <c r="S2" s="580"/>
    </row>
    <row r="3" spans="1:19" ht="21" customHeight="1">
      <c r="A3" s="700"/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14"/>
      <c r="Q3" s="15"/>
      <c r="R3" s="580" t="s">
        <v>6</v>
      </c>
      <c r="S3" s="580"/>
    </row>
    <row r="4" spans="1:19" ht="19.5" customHeight="1">
      <c r="A4" s="122" t="s">
        <v>146</v>
      </c>
      <c r="B4" s="497"/>
      <c r="C4" s="407"/>
      <c r="D4" s="6"/>
      <c r="E4" s="6"/>
      <c r="F4" s="407"/>
      <c r="G4" s="6"/>
      <c r="H4" s="6"/>
      <c r="I4" s="6"/>
      <c r="J4" s="6"/>
      <c r="K4" s="6"/>
      <c r="L4" s="6" t="s">
        <v>496</v>
      </c>
      <c r="N4" s="64"/>
      <c r="O4" s="6"/>
      <c r="P4" s="6"/>
      <c r="R4" s="2"/>
      <c r="S4" s="3"/>
    </row>
    <row r="5" spans="1:19" ht="15">
      <c r="A5" s="701" t="s">
        <v>939</v>
      </c>
      <c r="B5" s="702"/>
      <c r="C5" s="702"/>
      <c r="D5" s="702"/>
      <c r="E5" s="702"/>
      <c r="F5" s="408"/>
      <c r="G5" s="2"/>
      <c r="H5" s="2"/>
      <c r="I5" s="2"/>
      <c r="J5"/>
      <c r="K5" s="2"/>
      <c r="L5" s="2" t="s">
        <v>495</v>
      </c>
      <c r="N5" s="65"/>
      <c r="O5" s="2"/>
      <c r="P5" s="2"/>
      <c r="R5" s="4"/>
      <c r="S5" s="3"/>
    </row>
    <row r="6" spans="1:19" ht="14.25">
      <c r="A6" s="112"/>
      <c r="B6" s="484"/>
      <c r="C6" s="408"/>
      <c r="D6" s="2"/>
      <c r="E6" s="2"/>
      <c r="F6" s="40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35.25" customHeight="1">
      <c r="A7" s="581" t="s">
        <v>18</v>
      </c>
      <c r="B7" s="688" t="s">
        <v>5</v>
      </c>
      <c r="C7" s="564" t="s">
        <v>44</v>
      </c>
      <c r="D7" s="581" t="s">
        <v>16</v>
      </c>
      <c r="E7" s="581" t="s">
        <v>30</v>
      </c>
      <c r="F7" s="688" t="s">
        <v>147</v>
      </c>
      <c r="G7" s="688" t="s">
        <v>9</v>
      </c>
      <c r="H7" s="581" t="s">
        <v>29</v>
      </c>
      <c r="I7" s="581" t="s">
        <v>10</v>
      </c>
      <c r="J7" s="581" t="s">
        <v>11</v>
      </c>
      <c r="K7" s="581" t="s">
        <v>12</v>
      </c>
      <c r="L7" s="581" t="s">
        <v>13</v>
      </c>
      <c r="M7" s="581" t="s">
        <v>1</v>
      </c>
      <c r="N7" s="581"/>
      <c r="O7" s="581" t="s">
        <v>15</v>
      </c>
      <c r="P7" s="703"/>
      <c r="Q7" s="703"/>
      <c r="R7" s="703"/>
      <c r="S7" s="581" t="s">
        <v>0</v>
      </c>
    </row>
    <row r="8" spans="1:19" ht="54" customHeight="1">
      <c r="A8" s="581"/>
      <c r="B8" s="689"/>
      <c r="C8" s="564"/>
      <c r="D8" s="581"/>
      <c r="E8" s="581"/>
      <c r="F8" s="689"/>
      <c r="G8" s="689"/>
      <c r="H8" s="581"/>
      <c r="I8" s="581"/>
      <c r="J8" s="581"/>
      <c r="K8" s="581"/>
      <c r="L8" s="581"/>
      <c r="M8" s="268" t="s">
        <v>938</v>
      </c>
      <c r="N8" s="268" t="s">
        <v>937</v>
      </c>
      <c r="O8" s="428" t="s">
        <v>2</v>
      </c>
      <c r="P8" s="428" t="s">
        <v>14</v>
      </c>
      <c r="Q8" s="428" t="s">
        <v>3</v>
      </c>
      <c r="R8" s="428" t="s">
        <v>4</v>
      </c>
      <c r="S8" s="581"/>
    </row>
    <row r="9" spans="1:19" ht="107.25" customHeight="1">
      <c r="A9" s="432">
        <f>A11+A30+A38+A50</f>
        <v>0.19999999999999998</v>
      </c>
      <c r="B9" s="506" t="s">
        <v>267</v>
      </c>
      <c r="C9" s="513" t="s">
        <v>259</v>
      </c>
      <c r="D9" s="431"/>
      <c r="E9" s="390" t="s">
        <v>327</v>
      </c>
      <c r="F9" s="16" t="s">
        <v>150</v>
      </c>
      <c r="G9" s="322" t="s">
        <v>328</v>
      </c>
      <c r="H9" s="322" t="s">
        <v>329</v>
      </c>
      <c r="I9" s="322" t="s">
        <v>330</v>
      </c>
      <c r="J9" s="322" t="s">
        <v>569</v>
      </c>
      <c r="K9" s="322" t="s">
        <v>331</v>
      </c>
      <c r="L9" s="322" t="s">
        <v>332</v>
      </c>
      <c r="M9" s="245"/>
      <c r="N9" s="246"/>
      <c r="O9" s="113"/>
      <c r="P9" s="113"/>
      <c r="Q9" s="113"/>
      <c r="R9" s="51"/>
      <c r="S9" s="188"/>
    </row>
    <row r="10" spans="1:19" ht="12.75" customHeight="1">
      <c r="A10" s="142"/>
      <c r="B10" s="499"/>
      <c r="C10" s="525"/>
      <c r="D10" s="182"/>
      <c r="E10" s="157"/>
      <c r="F10" s="143"/>
      <c r="G10" s="359"/>
      <c r="H10" s="359"/>
      <c r="I10" s="359"/>
      <c r="J10" s="359"/>
      <c r="K10" s="359"/>
      <c r="L10" s="359"/>
      <c r="M10" s="138"/>
      <c r="N10" s="143"/>
      <c r="O10" s="144"/>
      <c r="P10" s="144"/>
      <c r="Q10" s="144"/>
      <c r="R10" s="144"/>
      <c r="S10" s="144"/>
    </row>
    <row r="11" spans="1:19" ht="54.75" customHeight="1">
      <c r="A11" s="679">
        <f>A15</f>
        <v>9.4500000000000015E-2</v>
      </c>
      <c r="B11" s="681" t="s">
        <v>268</v>
      </c>
      <c r="C11" s="597" t="s">
        <v>260</v>
      </c>
      <c r="D11" s="685"/>
      <c r="E11" s="390" t="s">
        <v>333</v>
      </c>
      <c r="F11" s="16" t="s">
        <v>20</v>
      </c>
      <c r="G11" s="336" t="s">
        <v>701</v>
      </c>
      <c r="H11" s="336" t="s">
        <v>36</v>
      </c>
      <c r="I11" s="358" t="s">
        <v>700</v>
      </c>
      <c r="J11" s="336" t="s">
        <v>60</v>
      </c>
      <c r="K11" s="345" t="s">
        <v>699</v>
      </c>
      <c r="L11" s="336" t="s">
        <v>21</v>
      </c>
      <c r="M11" s="246"/>
      <c r="N11" s="246"/>
      <c r="O11" s="311"/>
      <c r="P11" s="311"/>
      <c r="Q11" s="311"/>
      <c r="R11" s="51"/>
      <c r="S11" s="294"/>
    </row>
    <row r="12" spans="1:19" ht="45">
      <c r="A12" s="696"/>
      <c r="B12" s="697"/>
      <c r="C12" s="598"/>
      <c r="D12" s="686"/>
      <c r="E12" s="390" t="s">
        <v>334</v>
      </c>
      <c r="F12" s="16" t="s">
        <v>20</v>
      </c>
      <c r="G12" s="336" t="s">
        <v>701</v>
      </c>
      <c r="H12" s="336" t="s">
        <v>21</v>
      </c>
      <c r="I12" s="336" t="s">
        <v>53</v>
      </c>
      <c r="J12" s="336" t="s">
        <v>55</v>
      </c>
      <c r="K12" s="336" t="s">
        <v>60</v>
      </c>
      <c r="L12" s="336" t="s">
        <v>60</v>
      </c>
      <c r="M12" s="276"/>
      <c r="N12" s="246"/>
      <c r="O12" s="311"/>
      <c r="P12" s="311"/>
      <c r="Q12" s="311"/>
      <c r="R12" s="51"/>
      <c r="S12" s="294"/>
    </row>
    <row r="13" spans="1:19" ht="45">
      <c r="A13" s="696"/>
      <c r="B13" s="682"/>
      <c r="C13" s="599"/>
      <c r="D13" s="687"/>
      <c r="E13" s="390" t="s">
        <v>335</v>
      </c>
      <c r="F13" s="16" t="s">
        <v>20</v>
      </c>
      <c r="G13" s="336" t="s">
        <v>701</v>
      </c>
      <c r="H13" s="336" t="s">
        <v>148</v>
      </c>
      <c r="I13" s="336" t="s">
        <v>41</v>
      </c>
      <c r="J13" s="336" t="s">
        <v>55</v>
      </c>
      <c r="K13" s="336" t="s">
        <v>55</v>
      </c>
      <c r="L13" s="336" t="s">
        <v>55</v>
      </c>
      <c r="M13" s="276"/>
      <c r="N13" s="246"/>
      <c r="O13" s="98"/>
      <c r="P13" s="98"/>
      <c r="Q13" s="98"/>
      <c r="R13" s="51"/>
      <c r="S13" s="294"/>
    </row>
    <row r="14" spans="1:19" ht="12.75" customHeight="1">
      <c r="A14" s="142"/>
      <c r="B14" s="499"/>
      <c r="C14" s="525"/>
      <c r="D14" s="182"/>
      <c r="E14" s="157"/>
      <c r="F14" s="143"/>
      <c r="G14" s="359"/>
      <c r="H14" s="359"/>
      <c r="I14" s="359"/>
      <c r="J14" s="359"/>
      <c r="K14" s="359"/>
      <c r="L14" s="359"/>
      <c r="M14" s="138"/>
      <c r="N14" s="272"/>
      <c r="O14" s="144"/>
      <c r="P14" s="144"/>
      <c r="Q14" s="144"/>
      <c r="R14" s="144"/>
      <c r="S14" s="144"/>
    </row>
    <row r="15" spans="1:19" ht="231.75" customHeight="1">
      <c r="A15" s="430">
        <f>A17+A18+A19+A20+A21+A22+A23+A24+A28</f>
        <v>9.4500000000000015E-2</v>
      </c>
      <c r="B15" s="502" t="s">
        <v>795</v>
      </c>
      <c r="C15" s="518" t="s">
        <v>261</v>
      </c>
      <c r="D15" s="431"/>
      <c r="E15" s="435" t="s">
        <v>54</v>
      </c>
      <c r="F15" s="18" t="s">
        <v>19</v>
      </c>
      <c r="G15" s="405" t="s">
        <v>701</v>
      </c>
      <c r="H15" s="344" t="s">
        <v>156</v>
      </c>
      <c r="I15" s="336" t="s">
        <v>162</v>
      </c>
      <c r="J15" s="336" t="s">
        <v>76</v>
      </c>
      <c r="K15" s="345" t="s">
        <v>76</v>
      </c>
      <c r="L15" s="345" t="s">
        <v>76</v>
      </c>
      <c r="M15" s="248"/>
      <c r="N15" s="246"/>
      <c r="O15" s="17"/>
      <c r="P15" s="17"/>
      <c r="Q15" s="17"/>
      <c r="R15" s="51"/>
      <c r="S15" s="189"/>
    </row>
    <row r="16" spans="1:19" ht="12.75" customHeight="1">
      <c r="A16" s="146"/>
      <c r="B16" s="499"/>
      <c r="C16" s="525"/>
      <c r="D16" s="182"/>
      <c r="E16" s="157"/>
      <c r="F16" s="143"/>
      <c r="G16" s="359"/>
      <c r="H16" s="359"/>
      <c r="I16" s="359"/>
      <c r="J16" s="359"/>
      <c r="K16" s="359"/>
      <c r="L16" s="359"/>
      <c r="M16" s="138"/>
      <c r="N16" s="213"/>
      <c r="O16" s="144"/>
      <c r="P16" s="144"/>
      <c r="Q16" s="144"/>
      <c r="R16" s="144"/>
      <c r="S16" s="144"/>
    </row>
    <row r="17" spans="1:19" ht="75.75" customHeight="1">
      <c r="A17" s="131">
        <v>2.5000000000000001E-3</v>
      </c>
      <c r="B17" s="530" t="s">
        <v>912</v>
      </c>
      <c r="C17" s="515" t="s">
        <v>260</v>
      </c>
      <c r="D17" s="173" t="s">
        <v>336</v>
      </c>
      <c r="E17" s="81" t="s">
        <v>913</v>
      </c>
      <c r="F17" s="43" t="s">
        <v>19</v>
      </c>
      <c r="G17" s="345" t="s">
        <v>71</v>
      </c>
      <c r="H17" s="358" t="s">
        <v>112</v>
      </c>
      <c r="I17" s="358" t="s">
        <v>75</v>
      </c>
      <c r="J17" s="358" t="s">
        <v>23</v>
      </c>
      <c r="K17" s="358" t="s">
        <v>57</v>
      </c>
      <c r="L17" s="345" t="s">
        <v>71</v>
      </c>
      <c r="M17" s="271"/>
      <c r="N17" s="208"/>
      <c r="O17" s="113"/>
      <c r="P17" s="113"/>
      <c r="Q17" s="113"/>
      <c r="R17" s="421"/>
      <c r="S17" s="189"/>
    </row>
    <row r="18" spans="1:19" ht="118.5" customHeight="1">
      <c r="A18" s="131">
        <v>2.5000000000000001E-3</v>
      </c>
      <c r="B18" s="485" t="s">
        <v>809</v>
      </c>
      <c r="C18" s="515" t="s">
        <v>531</v>
      </c>
      <c r="D18" s="173" t="s">
        <v>337</v>
      </c>
      <c r="E18" s="394" t="s">
        <v>149</v>
      </c>
      <c r="F18" s="43" t="s">
        <v>150</v>
      </c>
      <c r="G18" s="345" t="s">
        <v>28</v>
      </c>
      <c r="H18" s="345" t="s">
        <v>28</v>
      </c>
      <c r="I18" s="345" t="s">
        <v>28</v>
      </c>
      <c r="J18" s="345" t="s">
        <v>28</v>
      </c>
      <c r="K18" s="345" t="s">
        <v>28</v>
      </c>
      <c r="L18" s="345" t="s">
        <v>28</v>
      </c>
      <c r="M18" s="271"/>
      <c r="N18" s="208"/>
      <c r="O18" s="113"/>
      <c r="P18" s="113"/>
      <c r="Q18" s="114"/>
      <c r="R18" s="421"/>
      <c r="S18" s="188"/>
    </row>
    <row r="19" spans="1:19" ht="102.75" customHeight="1">
      <c r="A19" s="131">
        <v>2.5000000000000001E-3</v>
      </c>
      <c r="B19" s="485" t="s">
        <v>810</v>
      </c>
      <c r="C19" s="422" t="s">
        <v>507</v>
      </c>
      <c r="D19" s="315"/>
      <c r="E19" s="298" t="s">
        <v>739</v>
      </c>
      <c r="F19" s="280" t="s">
        <v>508</v>
      </c>
      <c r="G19" s="358" t="s">
        <v>22</v>
      </c>
      <c r="H19" s="358" t="s">
        <v>22</v>
      </c>
      <c r="I19" s="358" t="s">
        <v>542</v>
      </c>
      <c r="J19" s="358" t="s">
        <v>22</v>
      </c>
      <c r="K19" s="338" t="s">
        <v>509</v>
      </c>
      <c r="L19" s="338" t="s">
        <v>156</v>
      </c>
      <c r="M19" s="271"/>
      <c r="N19" s="208"/>
      <c r="O19" s="311"/>
      <c r="P19" s="311"/>
      <c r="Q19" s="92"/>
      <c r="R19" s="51"/>
      <c r="S19" s="171"/>
    </row>
    <row r="20" spans="1:19" ht="56.25">
      <c r="A20" s="131">
        <v>2.1999999999999999E-2</v>
      </c>
      <c r="B20" s="486" t="s">
        <v>229</v>
      </c>
      <c r="C20" s="526" t="s">
        <v>255</v>
      </c>
      <c r="D20" s="180" t="s">
        <v>256</v>
      </c>
      <c r="E20" s="395" t="s">
        <v>754</v>
      </c>
      <c r="F20" s="43" t="s">
        <v>19</v>
      </c>
      <c r="G20" s="345" t="s">
        <v>22</v>
      </c>
      <c r="H20" s="358" t="s">
        <v>85</v>
      </c>
      <c r="I20" s="358" t="s">
        <v>25</v>
      </c>
      <c r="J20" s="358" t="s">
        <v>22</v>
      </c>
      <c r="K20" s="358" t="s">
        <v>50</v>
      </c>
      <c r="L20" s="358" t="s">
        <v>23</v>
      </c>
      <c r="M20" s="208"/>
      <c r="N20" s="208"/>
      <c r="O20" s="98"/>
      <c r="P20" s="311"/>
      <c r="Q20" s="98"/>
      <c r="R20" s="51"/>
      <c r="S20" s="171"/>
    </row>
    <row r="21" spans="1:19" ht="78.75">
      <c r="A21" s="131">
        <v>2.5000000000000001E-3</v>
      </c>
      <c r="B21" s="487" t="s">
        <v>775</v>
      </c>
      <c r="C21" s="515" t="s">
        <v>338</v>
      </c>
      <c r="D21" s="173" t="s">
        <v>465</v>
      </c>
      <c r="E21" s="394" t="s">
        <v>776</v>
      </c>
      <c r="F21" s="43" t="s">
        <v>510</v>
      </c>
      <c r="G21" s="345" t="s">
        <v>22</v>
      </c>
      <c r="H21" s="345" t="s">
        <v>28</v>
      </c>
      <c r="I21" s="345" t="s">
        <v>28</v>
      </c>
      <c r="J21" s="345" t="s">
        <v>22</v>
      </c>
      <c r="K21" s="345" t="s">
        <v>22</v>
      </c>
      <c r="L21" s="345" t="s">
        <v>28</v>
      </c>
      <c r="M21" s="420"/>
      <c r="N21" s="434"/>
      <c r="O21" s="311"/>
      <c r="P21" s="114"/>
      <c r="Q21" s="311"/>
      <c r="R21" s="421"/>
      <c r="S21" s="171"/>
    </row>
    <row r="22" spans="1:19" ht="118.5" customHeight="1">
      <c r="A22" s="131">
        <v>0.02</v>
      </c>
      <c r="B22" s="486" t="s">
        <v>871</v>
      </c>
      <c r="C22" s="422" t="s">
        <v>339</v>
      </c>
      <c r="D22" s="431" t="s">
        <v>386</v>
      </c>
      <c r="E22" s="475" t="s">
        <v>872</v>
      </c>
      <c r="F22" s="18" t="s">
        <v>19</v>
      </c>
      <c r="G22" s="358" t="s">
        <v>22</v>
      </c>
      <c r="H22" s="345" t="s">
        <v>158</v>
      </c>
      <c r="I22" s="358" t="s">
        <v>757</v>
      </c>
      <c r="J22" s="345" t="s">
        <v>65</v>
      </c>
      <c r="K22" s="345" t="s">
        <v>76</v>
      </c>
      <c r="L22" s="345" t="s">
        <v>73</v>
      </c>
      <c r="M22" s="261"/>
      <c r="N22" s="208"/>
      <c r="O22" s="311"/>
      <c r="P22" s="17"/>
      <c r="Q22" s="535"/>
      <c r="R22" s="51"/>
      <c r="S22" s="189"/>
    </row>
    <row r="23" spans="1:19" ht="84" customHeight="1">
      <c r="A23" s="131">
        <v>0.02</v>
      </c>
      <c r="B23" s="486" t="s">
        <v>803</v>
      </c>
      <c r="C23" s="422" t="s">
        <v>340</v>
      </c>
      <c r="D23" s="183" t="s">
        <v>341</v>
      </c>
      <c r="E23" s="395" t="s">
        <v>342</v>
      </c>
      <c r="F23" s="18" t="s">
        <v>343</v>
      </c>
      <c r="G23" s="358" t="s">
        <v>22</v>
      </c>
      <c r="H23" s="358" t="s">
        <v>28</v>
      </c>
      <c r="I23" s="358" t="s">
        <v>28</v>
      </c>
      <c r="J23" s="358" t="s">
        <v>28</v>
      </c>
      <c r="K23" s="358" t="s">
        <v>28</v>
      </c>
      <c r="L23" s="358">
        <v>1</v>
      </c>
      <c r="M23" s="271"/>
      <c r="N23" s="208"/>
      <c r="O23" s="98"/>
      <c r="P23" s="92"/>
      <c r="R23" s="51"/>
      <c r="S23" s="189"/>
    </row>
    <row r="24" spans="1:19" ht="66" customHeight="1">
      <c r="A24" s="671">
        <v>2.5000000000000001E-3</v>
      </c>
      <c r="B24" s="645" t="s">
        <v>804</v>
      </c>
      <c r="C24" s="691" t="s">
        <v>258</v>
      </c>
      <c r="D24" s="694" t="s">
        <v>257</v>
      </c>
      <c r="E24" s="395" t="s">
        <v>841</v>
      </c>
      <c r="F24" s="18" t="s">
        <v>842</v>
      </c>
      <c r="G24" s="18" t="s">
        <v>843</v>
      </c>
      <c r="H24" s="18" t="s">
        <v>398</v>
      </c>
      <c r="I24" s="18" t="s">
        <v>844</v>
      </c>
      <c r="J24" s="18" t="s">
        <v>845</v>
      </c>
      <c r="K24" s="18" t="s">
        <v>846</v>
      </c>
      <c r="L24" s="18" t="s">
        <v>847</v>
      </c>
      <c r="M24" s="273"/>
      <c r="N24" s="208"/>
      <c r="O24" s="558"/>
      <c r="P24" s="558"/>
      <c r="Q24" s="558"/>
      <c r="R24" s="558"/>
      <c r="S24" s="558"/>
    </row>
    <row r="25" spans="1:19" ht="66" customHeight="1">
      <c r="A25" s="690"/>
      <c r="B25" s="651"/>
      <c r="C25" s="692"/>
      <c r="D25" s="695"/>
      <c r="E25" s="395" t="s">
        <v>873</v>
      </c>
      <c r="F25" s="18" t="s">
        <v>848</v>
      </c>
      <c r="G25" s="18" t="s">
        <v>28</v>
      </c>
      <c r="H25" s="18" t="s">
        <v>57</v>
      </c>
      <c r="I25" s="18" t="s">
        <v>57</v>
      </c>
      <c r="J25" s="18" t="s">
        <v>28</v>
      </c>
      <c r="K25" s="18" t="s">
        <v>23</v>
      </c>
      <c r="L25" s="18" t="s">
        <v>57</v>
      </c>
      <c r="M25" s="273"/>
      <c r="N25" s="208"/>
      <c r="O25" s="558"/>
      <c r="P25" s="558"/>
      <c r="Q25" s="558"/>
      <c r="R25" s="558"/>
      <c r="S25" s="558"/>
    </row>
    <row r="26" spans="1:19" ht="22.5">
      <c r="A26" s="690"/>
      <c r="B26" s="651"/>
      <c r="C26" s="692"/>
      <c r="D26" s="695"/>
      <c r="E26" s="395" t="s">
        <v>758</v>
      </c>
      <c r="F26" s="38" t="s">
        <v>19</v>
      </c>
      <c r="G26" s="345" t="s">
        <v>345</v>
      </c>
      <c r="H26" s="358" t="s">
        <v>760</v>
      </c>
      <c r="I26" s="358" t="s">
        <v>759</v>
      </c>
      <c r="J26" s="345" t="s">
        <v>42</v>
      </c>
      <c r="K26" s="345" t="s">
        <v>345</v>
      </c>
      <c r="L26" s="345" t="s">
        <v>207</v>
      </c>
      <c r="M26" s="273"/>
      <c r="N26" s="208"/>
      <c r="O26" s="558"/>
      <c r="P26" s="558"/>
      <c r="Q26" s="558"/>
      <c r="R26" s="558"/>
      <c r="S26" s="558"/>
    </row>
    <row r="27" spans="1:19" ht="45">
      <c r="A27" s="672"/>
      <c r="B27" s="646"/>
      <c r="C27" s="693"/>
      <c r="D27" s="640"/>
      <c r="E27" s="394" t="s">
        <v>484</v>
      </c>
      <c r="F27" s="43" t="s">
        <v>19</v>
      </c>
      <c r="G27" s="358" t="s">
        <v>701</v>
      </c>
      <c r="H27" s="345" t="s">
        <v>42</v>
      </c>
      <c r="I27" s="345" t="s">
        <v>73</v>
      </c>
      <c r="J27" s="345" t="s">
        <v>22</v>
      </c>
      <c r="K27" s="345" t="s">
        <v>68</v>
      </c>
      <c r="L27" s="345" t="s">
        <v>68</v>
      </c>
      <c r="M27" s="273"/>
      <c r="N27" s="208"/>
      <c r="O27" s="558"/>
      <c r="P27" s="558"/>
      <c r="Q27" s="558"/>
      <c r="R27" s="558"/>
      <c r="S27" s="558"/>
    </row>
    <row r="28" spans="1:19" ht="135.75" customHeight="1">
      <c r="A28" s="131">
        <v>0.02</v>
      </c>
      <c r="B28" s="485" t="s">
        <v>805</v>
      </c>
      <c r="C28" s="515" t="s">
        <v>802</v>
      </c>
      <c r="D28" s="173" t="s">
        <v>346</v>
      </c>
      <c r="E28" s="172" t="s">
        <v>761</v>
      </c>
      <c r="F28" s="18" t="s">
        <v>762</v>
      </c>
      <c r="G28" s="358" t="s">
        <v>701</v>
      </c>
      <c r="H28" s="322" t="s">
        <v>152</v>
      </c>
      <c r="I28" s="322" t="s">
        <v>153</v>
      </c>
      <c r="J28" s="322" t="s">
        <v>154</v>
      </c>
      <c r="K28" s="338" t="s">
        <v>22</v>
      </c>
      <c r="L28" s="338" t="s">
        <v>865</v>
      </c>
      <c r="M28" s="273"/>
      <c r="N28" s="208"/>
      <c r="O28" s="311"/>
      <c r="P28" s="17"/>
      <c r="Q28" s="311"/>
      <c r="R28" s="51"/>
      <c r="S28" s="188"/>
    </row>
    <row r="29" spans="1:19" ht="12.75" customHeight="1">
      <c r="A29" s="142"/>
      <c r="B29" s="499"/>
      <c r="C29" s="525"/>
      <c r="D29" s="182"/>
      <c r="E29" s="157"/>
      <c r="F29" s="143"/>
      <c r="G29" s="359"/>
      <c r="H29" s="359"/>
      <c r="I29" s="359"/>
      <c r="J29" s="359"/>
      <c r="K29" s="359"/>
      <c r="L29" s="359"/>
      <c r="M29" s="209"/>
      <c r="N29" s="214"/>
      <c r="O29" s="144"/>
      <c r="P29" s="144"/>
      <c r="Q29" s="144"/>
      <c r="R29" s="144"/>
      <c r="S29" s="144"/>
    </row>
    <row r="30" spans="1:19" ht="45" customHeight="1">
      <c r="A30" s="432">
        <f>A32</f>
        <v>3.2000000000000001E-2</v>
      </c>
      <c r="B30" s="482" t="s">
        <v>269</v>
      </c>
      <c r="C30" s="514" t="s">
        <v>347</v>
      </c>
      <c r="D30" s="431"/>
      <c r="E30" s="390" t="s">
        <v>155</v>
      </c>
      <c r="F30" s="16" t="s">
        <v>20</v>
      </c>
      <c r="G30" s="358" t="s">
        <v>701</v>
      </c>
      <c r="H30" s="336" t="s">
        <v>21</v>
      </c>
      <c r="I30" s="361">
        <v>0.05</v>
      </c>
      <c r="J30" s="336" t="s">
        <v>55</v>
      </c>
      <c r="K30" s="336" t="s">
        <v>60</v>
      </c>
      <c r="L30" s="336" t="s">
        <v>60</v>
      </c>
      <c r="M30" s="247"/>
      <c r="N30" s="247"/>
      <c r="O30" s="113"/>
      <c r="P30" s="113"/>
      <c r="Q30" s="113"/>
      <c r="R30" s="51"/>
      <c r="S30" s="189"/>
    </row>
    <row r="31" spans="1:19" ht="12.75" customHeight="1">
      <c r="A31" s="142"/>
      <c r="B31" s="157"/>
      <c r="C31" s="525"/>
      <c r="D31" s="182"/>
      <c r="E31" s="157"/>
      <c r="F31" s="143"/>
      <c r="G31" s="359"/>
      <c r="H31" s="359"/>
      <c r="I31" s="359"/>
      <c r="J31" s="359"/>
      <c r="K31" s="359"/>
      <c r="L31" s="359"/>
      <c r="M31" s="138"/>
      <c r="N31" s="143"/>
      <c r="O31" s="144"/>
      <c r="P31" s="144"/>
      <c r="Q31" s="144"/>
      <c r="R31" s="144"/>
      <c r="S31" s="144"/>
    </row>
    <row r="32" spans="1:19" ht="209.25" customHeight="1">
      <c r="A32" s="430">
        <f>A34+A35</f>
        <v>3.2000000000000001E-2</v>
      </c>
      <c r="B32" s="498" t="s">
        <v>270</v>
      </c>
      <c r="C32" s="514" t="s">
        <v>347</v>
      </c>
      <c r="D32" s="431"/>
      <c r="E32" s="390" t="s">
        <v>262</v>
      </c>
      <c r="F32" s="16" t="s">
        <v>19</v>
      </c>
      <c r="G32" s="336" t="s">
        <v>23</v>
      </c>
      <c r="H32" s="336" t="s">
        <v>87</v>
      </c>
      <c r="I32" s="336" t="s">
        <v>76</v>
      </c>
      <c r="J32" s="336" t="s">
        <v>25</v>
      </c>
      <c r="K32" s="336" t="s">
        <v>27</v>
      </c>
      <c r="L32" s="336" t="s">
        <v>348</v>
      </c>
      <c r="M32" s="248"/>
      <c r="N32" s="247"/>
      <c r="O32" s="113"/>
      <c r="P32" s="113"/>
      <c r="Q32" s="113"/>
      <c r="R32" s="51"/>
      <c r="S32" s="189"/>
    </row>
    <row r="33" spans="1:19" ht="12.75" customHeight="1">
      <c r="A33" s="147"/>
      <c r="B33" s="499"/>
      <c r="C33" s="525"/>
      <c r="D33" s="182"/>
      <c r="E33" s="157"/>
      <c r="F33" s="143"/>
      <c r="G33" s="359"/>
      <c r="H33" s="359"/>
      <c r="I33" s="359"/>
      <c r="J33" s="359"/>
      <c r="K33" s="359"/>
      <c r="L33" s="359"/>
      <c r="M33" s="209"/>
      <c r="N33" s="213"/>
      <c r="O33" s="144"/>
      <c r="P33" s="144"/>
      <c r="Q33" s="144"/>
      <c r="R33" s="144"/>
      <c r="S33" s="144"/>
    </row>
    <row r="34" spans="1:19" ht="108" customHeight="1">
      <c r="A34" s="131">
        <v>0.01</v>
      </c>
      <c r="B34" s="485" t="s">
        <v>806</v>
      </c>
      <c r="C34" s="43" t="s">
        <v>349</v>
      </c>
      <c r="D34" s="173" t="s">
        <v>543</v>
      </c>
      <c r="E34" s="390" t="s">
        <v>350</v>
      </c>
      <c r="F34" s="16" t="s">
        <v>351</v>
      </c>
      <c r="G34" s="336" t="s">
        <v>22</v>
      </c>
      <c r="H34" s="336" t="s">
        <v>28</v>
      </c>
      <c r="I34" s="336" t="s">
        <v>28</v>
      </c>
      <c r="J34" s="336" t="s">
        <v>28</v>
      </c>
      <c r="K34" s="336" t="s">
        <v>28</v>
      </c>
      <c r="L34" s="336" t="s">
        <v>22</v>
      </c>
      <c r="M34" s="264"/>
      <c r="N34" s="208"/>
      <c r="O34" s="311"/>
      <c r="P34" s="101"/>
      <c r="Q34" s="17"/>
      <c r="R34" s="17"/>
      <c r="S34" s="189"/>
    </row>
    <row r="35" spans="1:19" ht="70.5" customHeight="1">
      <c r="A35" s="671">
        <v>2.1999999999999999E-2</v>
      </c>
      <c r="B35" s="658" t="s">
        <v>807</v>
      </c>
      <c r="C35" s="643" t="s">
        <v>349</v>
      </c>
      <c r="D35" s="643" t="s">
        <v>401</v>
      </c>
      <c r="E35" s="81" t="s">
        <v>763</v>
      </c>
      <c r="F35" s="43" t="s">
        <v>19</v>
      </c>
      <c r="G35" s="358" t="s">
        <v>701</v>
      </c>
      <c r="H35" s="358" t="s">
        <v>71</v>
      </c>
      <c r="I35" s="358" t="s">
        <v>71</v>
      </c>
      <c r="J35" s="358" t="s">
        <v>22</v>
      </c>
      <c r="K35" s="358" t="s">
        <v>71</v>
      </c>
      <c r="L35" s="358" t="s">
        <v>71</v>
      </c>
      <c r="M35" s="264"/>
      <c r="N35" s="208"/>
      <c r="O35" s="558"/>
      <c r="P35" s="558"/>
      <c r="Q35" s="558"/>
      <c r="R35" s="558"/>
      <c r="S35" s="558"/>
    </row>
    <row r="36" spans="1:19" ht="45" customHeight="1">
      <c r="A36" s="672"/>
      <c r="B36" s="659"/>
      <c r="C36" s="644"/>
      <c r="D36" s="644"/>
      <c r="E36" s="81" t="s">
        <v>914</v>
      </c>
      <c r="F36" s="43" t="s">
        <v>19</v>
      </c>
      <c r="G36" s="358" t="s">
        <v>701</v>
      </c>
      <c r="H36" s="358" t="s">
        <v>348</v>
      </c>
      <c r="I36" s="358" t="s">
        <v>89</v>
      </c>
      <c r="J36" s="358" t="s">
        <v>28</v>
      </c>
      <c r="K36" s="358" t="s">
        <v>71</v>
      </c>
      <c r="L36" s="358" t="s">
        <v>71</v>
      </c>
      <c r="M36" s="264"/>
      <c r="N36" s="208"/>
      <c r="O36" s="558"/>
      <c r="P36" s="558"/>
      <c r="Q36" s="558"/>
      <c r="R36" s="558"/>
      <c r="S36" s="558"/>
    </row>
    <row r="37" spans="1:19" ht="12.75" customHeight="1">
      <c r="A37" s="142"/>
      <c r="B37" s="157"/>
      <c r="C37" s="525"/>
      <c r="D37" s="182"/>
      <c r="E37" s="157"/>
      <c r="F37" s="143"/>
      <c r="G37" s="359"/>
      <c r="H37" s="359"/>
      <c r="I37" s="359"/>
      <c r="J37" s="359"/>
      <c r="K37" s="359"/>
      <c r="L37" s="359"/>
      <c r="M37" s="209"/>
      <c r="N37" s="214"/>
      <c r="O37" s="144"/>
      <c r="P37" s="144"/>
      <c r="Q37" s="144"/>
      <c r="R37" s="144"/>
      <c r="S37" s="144"/>
    </row>
    <row r="38" spans="1:19" ht="46.5" customHeight="1">
      <c r="A38" s="679">
        <f>A41</f>
        <v>4.0499999999999994E-2</v>
      </c>
      <c r="B38" s="681" t="s">
        <v>271</v>
      </c>
      <c r="C38" s="514" t="s">
        <v>260</v>
      </c>
      <c r="D38" s="431"/>
      <c r="E38" s="395" t="s">
        <v>764</v>
      </c>
      <c r="F38" s="43" t="s">
        <v>19</v>
      </c>
      <c r="G38" s="345" t="s">
        <v>387</v>
      </c>
      <c r="H38" s="345" t="s">
        <v>156</v>
      </c>
      <c r="I38" s="345" t="s">
        <v>162</v>
      </c>
      <c r="J38" s="345" t="s">
        <v>65</v>
      </c>
      <c r="K38" s="345" t="s">
        <v>76</v>
      </c>
      <c r="L38" s="345" t="s">
        <v>352</v>
      </c>
      <c r="M38" s="248"/>
      <c r="N38" s="247"/>
      <c r="O38" s="17"/>
      <c r="P38" s="17"/>
      <c r="Q38" s="17"/>
      <c r="R38" s="51"/>
      <c r="S38" s="294"/>
    </row>
    <row r="39" spans="1:19" ht="46.5" customHeight="1">
      <c r="A39" s="680"/>
      <c r="B39" s="682"/>
      <c r="C39" s="514" t="s">
        <v>260</v>
      </c>
      <c r="D39" s="431"/>
      <c r="E39" s="395" t="s">
        <v>765</v>
      </c>
      <c r="F39" s="43" t="s">
        <v>19</v>
      </c>
      <c r="G39" s="345" t="s">
        <v>395</v>
      </c>
      <c r="H39" s="345" t="s">
        <v>396</v>
      </c>
      <c r="I39" s="345" t="s">
        <v>397</v>
      </c>
      <c r="J39" s="345" t="s">
        <v>398</v>
      </c>
      <c r="K39" s="345" t="s">
        <v>399</v>
      </c>
      <c r="L39" s="345" t="s">
        <v>400</v>
      </c>
      <c r="M39" s="248"/>
      <c r="N39" s="247"/>
      <c r="O39" s="17"/>
      <c r="P39" s="17"/>
      <c r="Q39" s="17"/>
      <c r="R39" s="51"/>
      <c r="S39" s="294"/>
    </row>
    <row r="40" spans="1:19" ht="12.75" customHeight="1">
      <c r="A40" s="142"/>
      <c r="B40" s="157"/>
      <c r="C40" s="525"/>
      <c r="D40" s="182"/>
      <c r="E40" s="157"/>
      <c r="F40" s="143"/>
      <c r="G40" s="359"/>
      <c r="H40" s="359"/>
      <c r="I40" s="359"/>
      <c r="J40" s="359"/>
      <c r="K40" s="359"/>
      <c r="L40" s="359"/>
      <c r="M40" s="138"/>
      <c r="N40" s="214"/>
      <c r="O40" s="144"/>
      <c r="P40" s="144"/>
      <c r="Q40" s="144"/>
      <c r="R40" s="144"/>
      <c r="S40" s="144"/>
    </row>
    <row r="41" spans="1:19" ht="87.75" customHeight="1">
      <c r="A41" s="683">
        <f>A45+A46+A47</f>
        <v>4.0499999999999994E-2</v>
      </c>
      <c r="B41" s="684" t="s">
        <v>796</v>
      </c>
      <c r="C41" s="594" t="s">
        <v>281</v>
      </c>
      <c r="D41" s="685"/>
      <c r="E41" s="172" t="s">
        <v>766</v>
      </c>
      <c r="F41" s="16" t="s">
        <v>19</v>
      </c>
      <c r="G41" s="358" t="s">
        <v>701</v>
      </c>
      <c r="H41" s="336" t="s">
        <v>162</v>
      </c>
      <c r="I41" s="336" t="s">
        <v>74</v>
      </c>
      <c r="J41" s="336" t="s">
        <v>65</v>
      </c>
      <c r="K41" s="336" t="s">
        <v>68</v>
      </c>
      <c r="L41" s="336" t="s">
        <v>88</v>
      </c>
      <c r="M41" s="248"/>
      <c r="N41" s="246"/>
      <c r="O41" s="17"/>
      <c r="P41" s="17"/>
      <c r="Q41" s="17"/>
      <c r="R41" s="51"/>
      <c r="S41" s="51"/>
    </row>
    <row r="42" spans="1:19" ht="78.75" customHeight="1">
      <c r="A42" s="683"/>
      <c r="B42" s="684"/>
      <c r="C42" s="595"/>
      <c r="D42" s="686"/>
      <c r="E42" s="180" t="s">
        <v>767</v>
      </c>
      <c r="F42" s="16" t="s">
        <v>19</v>
      </c>
      <c r="G42" s="360">
        <v>30</v>
      </c>
      <c r="H42" s="336" t="s">
        <v>156</v>
      </c>
      <c r="I42" s="336" t="s">
        <v>42</v>
      </c>
      <c r="J42" s="336" t="s">
        <v>88</v>
      </c>
      <c r="K42" s="336" t="s">
        <v>157</v>
      </c>
      <c r="L42" s="336" t="s">
        <v>73</v>
      </c>
      <c r="M42" s="273"/>
      <c r="N42" s="246"/>
      <c r="O42" s="311"/>
      <c r="P42" s="311"/>
      <c r="Q42" s="311"/>
      <c r="R42" s="51"/>
      <c r="S42" s="51"/>
    </row>
    <row r="43" spans="1:19" ht="76.5" customHeight="1">
      <c r="A43" s="683"/>
      <c r="B43" s="684"/>
      <c r="C43" s="596"/>
      <c r="D43" s="687"/>
      <c r="E43" s="180" t="s">
        <v>768</v>
      </c>
      <c r="F43" s="16" t="s">
        <v>19</v>
      </c>
      <c r="G43" s="360">
        <v>3</v>
      </c>
      <c r="H43" s="336" t="s">
        <v>100</v>
      </c>
      <c r="I43" s="336" t="s">
        <v>75</v>
      </c>
      <c r="J43" s="336" t="s">
        <v>71</v>
      </c>
      <c r="K43" s="336" t="s">
        <v>23</v>
      </c>
      <c r="L43" s="336" t="s">
        <v>57</v>
      </c>
      <c r="M43" s="248"/>
      <c r="N43" s="246"/>
      <c r="O43" s="17"/>
      <c r="P43" s="101"/>
      <c r="Q43" s="101"/>
      <c r="R43" s="51"/>
      <c r="S43" s="51"/>
    </row>
    <row r="44" spans="1:19" ht="12.75" customHeight="1">
      <c r="A44" s="142"/>
      <c r="B44" s="499"/>
      <c r="C44" s="525"/>
      <c r="D44" s="182"/>
      <c r="E44" s="157"/>
      <c r="F44" s="143"/>
      <c r="G44" s="359"/>
      <c r="H44" s="359"/>
      <c r="I44" s="359"/>
      <c r="J44" s="359"/>
      <c r="K44" s="359"/>
      <c r="L44" s="359"/>
      <c r="M44" s="209"/>
      <c r="N44" s="272"/>
      <c r="O44" s="144"/>
      <c r="P44" s="144"/>
      <c r="Q44" s="144"/>
      <c r="R44" s="144"/>
      <c r="S44" s="144"/>
    </row>
    <row r="45" spans="1:19" ht="78" customHeight="1">
      <c r="A45" s="131">
        <v>2.5000000000000001E-3</v>
      </c>
      <c r="B45" s="486" t="s">
        <v>353</v>
      </c>
      <c r="C45" s="515" t="s">
        <v>438</v>
      </c>
      <c r="D45" s="173" t="s">
        <v>354</v>
      </c>
      <c r="E45" s="81" t="s">
        <v>866</v>
      </c>
      <c r="F45" s="18" t="s">
        <v>19</v>
      </c>
      <c r="G45" s="373" t="s">
        <v>701</v>
      </c>
      <c r="H45" s="358" t="s">
        <v>868</v>
      </c>
      <c r="I45" s="336" t="s">
        <v>867</v>
      </c>
      <c r="J45" s="358" t="s">
        <v>22</v>
      </c>
      <c r="K45" s="358" t="s">
        <v>869</v>
      </c>
      <c r="L45" s="358" t="s">
        <v>870</v>
      </c>
      <c r="M45" s="248"/>
      <c r="N45" s="246"/>
      <c r="O45" s="98"/>
      <c r="P45" s="98"/>
      <c r="Q45" s="311"/>
      <c r="R45" s="95"/>
      <c r="S45" s="186"/>
    </row>
    <row r="46" spans="1:19" s="281" customFormat="1" ht="84.75" customHeight="1">
      <c r="A46" s="131">
        <v>0.02</v>
      </c>
      <c r="B46" s="531" t="s">
        <v>915</v>
      </c>
      <c r="C46" s="527" t="s">
        <v>440</v>
      </c>
      <c r="D46" s="173" t="s">
        <v>402</v>
      </c>
      <c r="E46" s="394" t="s">
        <v>544</v>
      </c>
      <c r="F46" s="43" t="s">
        <v>19</v>
      </c>
      <c r="G46" s="345" t="s">
        <v>22</v>
      </c>
      <c r="H46" s="345" t="s">
        <v>28</v>
      </c>
      <c r="I46" s="345" t="s">
        <v>28</v>
      </c>
      <c r="J46" s="345" t="s">
        <v>22</v>
      </c>
      <c r="K46" s="345" t="s">
        <v>22</v>
      </c>
      <c r="L46" s="345" t="s">
        <v>28</v>
      </c>
      <c r="M46" s="248"/>
      <c r="N46" s="246"/>
      <c r="O46" s="311"/>
      <c r="P46" s="311"/>
      <c r="Q46" s="311"/>
      <c r="R46" s="311"/>
      <c r="S46" s="188"/>
    </row>
    <row r="47" spans="1:19" s="75" customFormat="1" ht="111.75" customHeight="1">
      <c r="A47" s="671">
        <v>1.7999999999999999E-2</v>
      </c>
      <c r="B47" s="673" t="s">
        <v>561</v>
      </c>
      <c r="C47" s="668" t="s">
        <v>442</v>
      </c>
      <c r="D47" s="668" t="s">
        <v>466</v>
      </c>
      <c r="E47" s="81" t="s">
        <v>778</v>
      </c>
      <c r="F47" s="38" t="s">
        <v>19</v>
      </c>
      <c r="G47" s="322" t="s">
        <v>88</v>
      </c>
      <c r="H47" s="322" t="s">
        <v>42</v>
      </c>
      <c r="I47" s="338" t="s">
        <v>769</v>
      </c>
      <c r="J47" s="322" t="s">
        <v>27</v>
      </c>
      <c r="K47" s="322" t="s">
        <v>27</v>
      </c>
      <c r="L47" s="322" t="s">
        <v>68</v>
      </c>
      <c r="M47" s="264"/>
      <c r="N47" s="208"/>
      <c r="O47" s="558"/>
      <c r="P47" s="558"/>
      <c r="Q47" s="558"/>
      <c r="R47" s="558"/>
      <c r="S47" s="306"/>
    </row>
    <row r="48" spans="1:19" s="75" customFormat="1" ht="60.75" customHeight="1">
      <c r="A48" s="672"/>
      <c r="B48" s="674"/>
      <c r="C48" s="670"/>
      <c r="D48" s="670"/>
      <c r="E48" s="81" t="s">
        <v>777</v>
      </c>
      <c r="F48" s="38" t="s">
        <v>19</v>
      </c>
      <c r="G48" s="322" t="s">
        <v>701</v>
      </c>
      <c r="H48" s="322" t="s">
        <v>73</v>
      </c>
      <c r="I48" s="338" t="s">
        <v>68</v>
      </c>
      <c r="J48" s="322" t="s">
        <v>22</v>
      </c>
      <c r="K48" s="322" t="s">
        <v>27</v>
      </c>
      <c r="L48" s="322" t="s">
        <v>27</v>
      </c>
      <c r="M48" s="264"/>
      <c r="N48" s="208"/>
      <c r="O48" s="558"/>
      <c r="P48" s="558"/>
      <c r="Q48" s="558"/>
      <c r="R48" s="558"/>
      <c r="S48" s="427"/>
    </row>
    <row r="49" spans="1:20" ht="12.75" customHeight="1">
      <c r="A49" s="142"/>
      <c r="B49" s="499"/>
      <c r="C49" s="525"/>
      <c r="D49" s="182"/>
      <c r="E49" s="157"/>
      <c r="F49" s="143"/>
      <c r="G49" s="359"/>
      <c r="H49" s="359"/>
      <c r="I49" s="359"/>
      <c r="J49" s="359"/>
      <c r="K49" s="359"/>
      <c r="L49" s="359"/>
      <c r="M49" s="209"/>
      <c r="N49" s="214"/>
      <c r="O49" s="144"/>
      <c r="P49" s="144"/>
      <c r="Q49" s="144"/>
      <c r="R49" s="144"/>
      <c r="S49" s="144"/>
    </row>
    <row r="50" spans="1:20" s="119" customFormat="1" ht="81.75" customHeight="1">
      <c r="A50" s="436">
        <f>A52</f>
        <v>3.3000000000000002E-2</v>
      </c>
      <c r="B50" s="503" t="s">
        <v>272</v>
      </c>
      <c r="C50" s="516" t="s">
        <v>441</v>
      </c>
      <c r="D50" s="433"/>
      <c r="E50" s="81" t="s">
        <v>56</v>
      </c>
      <c r="F50" s="38" t="s">
        <v>19</v>
      </c>
      <c r="G50" s="338" t="s">
        <v>28</v>
      </c>
      <c r="H50" s="338" t="s">
        <v>75</v>
      </c>
      <c r="I50" s="338" t="s">
        <v>67</v>
      </c>
      <c r="J50" s="338" t="s">
        <v>50</v>
      </c>
      <c r="K50" s="338" t="s">
        <v>71</v>
      </c>
      <c r="L50" s="338" t="s">
        <v>23</v>
      </c>
      <c r="M50" s="262"/>
      <c r="N50" s="317"/>
      <c r="O50" s="117"/>
      <c r="P50" s="117"/>
      <c r="Q50" s="117"/>
      <c r="R50" s="118"/>
      <c r="S50" s="279"/>
    </row>
    <row r="51" spans="1:20" ht="12.75" customHeight="1">
      <c r="A51" s="142"/>
      <c r="B51" s="499"/>
      <c r="C51" s="143"/>
      <c r="D51" s="182"/>
      <c r="E51" s="157"/>
      <c r="F51" s="143"/>
      <c r="G51" s="359"/>
      <c r="H51" s="359"/>
      <c r="I51" s="359"/>
      <c r="J51" s="359"/>
      <c r="K51" s="359"/>
      <c r="L51" s="359"/>
      <c r="M51" s="283"/>
      <c r="N51" s="143"/>
      <c r="O51" s="144"/>
      <c r="P51" s="144"/>
      <c r="Q51" s="144"/>
      <c r="R51" s="144"/>
      <c r="S51" s="144"/>
    </row>
    <row r="52" spans="1:20" s="119" customFormat="1" ht="103.5" customHeight="1">
      <c r="A52" s="656">
        <f>A55+A59+A61</f>
        <v>3.3000000000000002E-2</v>
      </c>
      <c r="B52" s="675" t="s">
        <v>797</v>
      </c>
      <c r="C52" s="677" t="s">
        <v>441</v>
      </c>
      <c r="D52" s="677"/>
      <c r="E52" s="172" t="s">
        <v>770</v>
      </c>
      <c r="F52" s="38" t="s">
        <v>19</v>
      </c>
      <c r="G52" s="338" t="s">
        <v>68</v>
      </c>
      <c r="H52" s="338" t="s">
        <v>771</v>
      </c>
      <c r="I52" s="338" t="s">
        <v>345</v>
      </c>
      <c r="J52" s="338" t="s">
        <v>68</v>
      </c>
      <c r="K52" s="338" t="s">
        <v>73</v>
      </c>
      <c r="L52" s="338" t="s">
        <v>74</v>
      </c>
      <c r="M52" s="262"/>
      <c r="N52" s="317"/>
      <c r="O52" s="120"/>
      <c r="P52" s="120"/>
      <c r="Q52" s="120"/>
      <c r="R52" s="118"/>
      <c r="S52" s="186"/>
    </row>
    <row r="53" spans="1:20" s="119" customFormat="1" ht="103.5" customHeight="1">
      <c r="A53" s="657"/>
      <c r="B53" s="676"/>
      <c r="C53" s="678"/>
      <c r="D53" s="678"/>
      <c r="E53" s="81" t="s">
        <v>755</v>
      </c>
      <c r="F53" s="46" t="s">
        <v>19</v>
      </c>
      <c r="G53" s="338" t="s">
        <v>701</v>
      </c>
      <c r="H53" s="344" t="s">
        <v>68</v>
      </c>
      <c r="I53" s="338" t="s">
        <v>65</v>
      </c>
      <c r="J53" s="344" t="s">
        <v>23</v>
      </c>
      <c r="K53" s="322" t="s">
        <v>512</v>
      </c>
      <c r="L53" s="322" t="s">
        <v>65</v>
      </c>
      <c r="M53" s="262"/>
      <c r="N53" s="317"/>
      <c r="O53" s="126"/>
      <c r="P53" s="126"/>
      <c r="Q53" s="126"/>
      <c r="R53" s="118"/>
      <c r="S53" s="189"/>
    </row>
    <row r="54" spans="1:20" ht="12.75" customHeight="1">
      <c r="A54" s="142"/>
      <c r="B54" s="499"/>
      <c r="C54" s="525"/>
      <c r="D54" s="182"/>
      <c r="E54" s="182"/>
      <c r="F54" s="143"/>
      <c r="G54" s="359"/>
      <c r="H54" s="359"/>
      <c r="I54" s="359"/>
      <c r="J54" s="359"/>
      <c r="K54" s="359"/>
      <c r="L54" s="359"/>
      <c r="M54" s="209"/>
      <c r="N54" s="213"/>
      <c r="O54" s="144"/>
      <c r="P54" s="144"/>
      <c r="Q54" s="144"/>
      <c r="R54" s="144"/>
      <c r="S54" s="144"/>
    </row>
    <row r="55" spans="1:20" s="119" customFormat="1" ht="130.5" customHeight="1">
      <c r="A55" s="656">
        <v>1.7999999999999999E-2</v>
      </c>
      <c r="B55" s="661" t="s">
        <v>741</v>
      </c>
      <c r="C55" s="668" t="s">
        <v>441</v>
      </c>
      <c r="D55" s="664" t="s">
        <v>541</v>
      </c>
      <c r="E55" s="176" t="s">
        <v>363</v>
      </c>
      <c r="F55" s="38" t="s">
        <v>19</v>
      </c>
      <c r="G55" s="322" t="s">
        <v>22</v>
      </c>
      <c r="H55" s="344" t="s">
        <v>28</v>
      </c>
      <c r="I55" s="344" t="s">
        <v>28</v>
      </c>
      <c r="J55" s="338" t="s">
        <v>28</v>
      </c>
      <c r="K55" s="338" t="s">
        <v>28</v>
      </c>
      <c r="L55" s="338" t="s">
        <v>28</v>
      </c>
      <c r="M55" s="316"/>
      <c r="N55" s="208"/>
      <c r="O55" s="71"/>
      <c r="P55" s="89"/>
      <c r="Q55" s="89"/>
      <c r="R55" s="72"/>
      <c r="S55" s="188"/>
    </row>
    <row r="56" spans="1:20" s="119" customFormat="1" ht="130.5" customHeight="1">
      <c r="A56" s="660"/>
      <c r="B56" s="662"/>
      <c r="C56" s="669"/>
      <c r="D56" s="665"/>
      <c r="E56" s="172" t="s">
        <v>770</v>
      </c>
      <c r="F56" s="103" t="s">
        <v>19</v>
      </c>
      <c r="G56" s="322" t="s">
        <v>68</v>
      </c>
      <c r="H56" s="338" t="s">
        <v>771</v>
      </c>
      <c r="I56" s="322" t="s">
        <v>345</v>
      </c>
      <c r="J56" s="344" t="s">
        <v>68</v>
      </c>
      <c r="K56" s="322" t="s">
        <v>73</v>
      </c>
      <c r="L56" s="322" t="s">
        <v>74</v>
      </c>
      <c r="M56" s="261"/>
      <c r="N56" s="208"/>
      <c r="O56" s="71"/>
      <c r="P56" s="89"/>
      <c r="Q56" s="89"/>
      <c r="R56" s="72"/>
      <c r="S56" s="189"/>
    </row>
    <row r="57" spans="1:20" s="119" customFormat="1" ht="130.5" customHeight="1">
      <c r="A57" s="660"/>
      <c r="B57" s="662"/>
      <c r="C57" s="669"/>
      <c r="D57" s="665"/>
      <c r="E57" s="81" t="s">
        <v>755</v>
      </c>
      <c r="F57" s="46" t="s">
        <v>19</v>
      </c>
      <c r="G57" s="338" t="s">
        <v>701</v>
      </c>
      <c r="H57" s="344" t="s">
        <v>68</v>
      </c>
      <c r="I57" s="338" t="s">
        <v>65</v>
      </c>
      <c r="J57" s="344" t="s">
        <v>23</v>
      </c>
      <c r="K57" s="322" t="s">
        <v>512</v>
      </c>
      <c r="L57" s="322" t="s">
        <v>65</v>
      </c>
      <c r="M57" s="262"/>
      <c r="N57" s="317"/>
      <c r="O57" s="126"/>
      <c r="P57" s="126"/>
      <c r="Q57" s="126"/>
      <c r="R57" s="118"/>
      <c r="S57" s="189"/>
    </row>
    <row r="58" spans="1:20" s="119" customFormat="1" ht="95.25" customHeight="1">
      <c r="A58" s="657"/>
      <c r="B58" s="663"/>
      <c r="C58" s="670"/>
      <c r="D58" s="666"/>
      <c r="E58" s="298" t="s">
        <v>56</v>
      </c>
      <c r="F58" s="103" t="s">
        <v>19</v>
      </c>
      <c r="G58" s="322" t="s">
        <v>28</v>
      </c>
      <c r="H58" s="322" t="s">
        <v>75</v>
      </c>
      <c r="I58" s="322" t="s">
        <v>67</v>
      </c>
      <c r="J58" s="322" t="s">
        <v>50</v>
      </c>
      <c r="K58" s="322" t="s">
        <v>71</v>
      </c>
      <c r="L58" s="322" t="s">
        <v>23</v>
      </c>
      <c r="M58" s="261"/>
      <c r="N58" s="208"/>
      <c r="O58" s="71"/>
      <c r="P58" s="89"/>
      <c r="Q58" s="89"/>
      <c r="R58" s="72"/>
      <c r="S58" s="72"/>
      <c r="T58" s="561"/>
    </row>
    <row r="59" spans="1:20" ht="63" customHeight="1">
      <c r="A59" s="656">
        <v>7.4999999999999997E-3</v>
      </c>
      <c r="B59" s="658" t="s">
        <v>562</v>
      </c>
      <c r="C59" s="643" t="s">
        <v>443</v>
      </c>
      <c r="D59" s="667" t="s">
        <v>388</v>
      </c>
      <c r="E59" s="173" t="s">
        <v>540</v>
      </c>
      <c r="F59" s="429" t="s">
        <v>19</v>
      </c>
      <c r="G59" s="345" t="s">
        <v>22</v>
      </c>
      <c r="H59" s="345" t="s">
        <v>28</v>
      </c>
      <c r="I59" s="345" t="s">
        <v>28</v>
      </c>
      <c r="J59" s="345" t="s">
        <v>22</v>
      </c>
      <c r="K59" s="345" t="s">
        <v>28</v>
      </c>
      <c r="L59" s="345" t="s">
        <v>22</v>
      </c>
      <c r="M59" s="262"/>
      <c r="N59" s="208"/>
      <c r="O59" s="311"/>
      <c r="P59" s="98"/>
      <c r="Q59" s="98"/>
      <c r="R59" s="95"/>
      <c r="S59" s="95"/>
    </row>
    <row r="60" spans="1:20" ht="66.75" customHeight="1">
      <c r="A60" s="657"/>
      <c r="B60" s="659"/>
      <c r="C60" s="644"/>
      <c r="D60" s="637"/>
      <c r="E60" s="172" t="s">
        <v>756</v>
      </c>
      <c r="F60" s="38" t="s">
        <v>19</v>
      </c>
      <c r="G60" s="418" t="s">
        <v>389</v>
      </c>
      <c r="H60" s="419" t="s">
        <v>390</v>
      </c>
      <c r="I60" s="418" t="s">
        <v>391</v>
      </c>
      <c r="J60" s="418" t="s">
        <v>392</v>
      </c>
      <c r="K60" s="418" t="s">
        <v>393</v>
      </c>
      <c r="L60" s="418" t="s">
        <v>394</v>
      </c>
      <c r="M60" s="262"/>
      <c r="N60" s="208"/>
      <c r="O60" s="311"/>
      <c r="P60" s="98"/>
      <c r="Q60" s="98"/>
      <c r="R60" s="95"/>
      <c r="S60" s="95"/>
    </row>
    <row r="61" spans="1:20" ht="33.75">
      <c r="A61" s="656">
        <v>7.4999999999999997E-3</v>
      </c>
      <c r="B61" s="658" t="s">
        <v>563</v>
      </c>
      <c r="C61" s="643" t="s">
        <v>260</v>
      </c>
      <c r="D61" s="176" t="s">
        <v>537</v>
      </c>
      <c r="E61" s="172" t="s">
        <v>779</v>
      </c>
      <c r="F61" s="43" t="s">
        <v>19</v>
      </c>
      <c r="G61" s="322" t="s">
        <v>22</v>
      </c>
      <c r="H61" s="322" t="s">
        <v>485</v>
      </c>
      <c r="I61" s="322" t="s">
        <v>485</v>
      </c>
      <c r="J61" s="322" t="s">
        <v>485</v>
      </c>
      <c r="K61" s="322" t="s">
        <v>485</v>
      </c>
      <c r="L61" s="322" t="s">
        <v>485</v>
      </c>
      <c r="M61" s="262"/>
      <c r="N61" s="208"/>
      <c r="O61" s="311"/>
      <c r="P61" s="98"/>
      <c r="Q61" s="98"/>
      <c r="R61" s="95"/>
      <c r="S61" s="95"/>
    </row>
    <row r="62" spans="1:20" ht="22.5">
      <c r="A62" s="657"/>
      <c r="B62" s="659"/>
      <c r="C62" s="644"/>
      <c r="D62" s="176" t="s">
        <v>538</v>
      </c>
      <c r="E62" s="173" t="s">
        <v>539</v>
      </c>
      <c r="F62" s="43" t="s">
        <v>19</v>
      </c>
      <c r="G62" s="322" t="s">
        <v>22</v>
      </c>
      <c r="H62" s="322" t="s">
        <v>28</v>
      </c>
      <c r="I62" s="322" t="s">
        <v>28</v>
      </c>
      <c r="J62" s="322" t="s">
        <v>22</v>
      </c>
      <c r="K62" s="322" t="s">
        <v>28</v>
      </c>
      <c r="L62" s="322" t="s">
        <v>28</v>
      </c>
      <c r="M62" s="262"/>
      <c r="N62" s="208"/>
      <c r="O62" s="311"/>
      <c r="P62" s="98"/>
      <c r="Q62" s="98"/>
      <c r="R62" s="95"/>
      <c r="S62" s="95"/>
    </row>
    <row r="63" spans="1:20" ht="12.75" customHeight="1">
      <c r="A63" s="148"/>
      <c r="B63" s="499"/>
      <c r="C63" s="525"/>
      <c r="D63" s="143"/>
      <c r="E63" s="143"/>
      <c r="F63" s="143"/>
      <c r="G63" s="143"/>
      <c r="H63" s="143"/>
      <c r="I63" s="143"/>
      <c r="J63" s="143"/>
      <c r="K63" s="143"/>
      <c r="L63" s="143"/>
      <c r="M63" s="209"/>
      <c r="N63" s="214"/>
      <c r="O63" s="144"/>
      <c r="P63" s="144"/>
      <c r="Q63" s="144"/>
      <c r="R63" s="144"/>
      <c r="S63" s="145"/>
    </row>
    <row r="64" spans="1:20" ht="22.5">
      <c r="A64" s="379">
        <f>A9</f>
        <v>0.19999999999999998</v>
      </c>
      <c r="B64" s="504" t="s">
        <v>808</v>
      </c>
      <c r="C64" s="149"/>
      <c r="D64" s="150"/>
      <c r="E64" s="150"/>
      <c r="F64" s="409"/>
      <c r="G64" s="150"/>
      <c r="H64" s="150"/>
      <c r="I64" s="150"/>
      <c r="J64" s="150"/>
      <c r="K64" s="150"/>
      <c r="L64" s="150"/>
      <c r="M64" s="277"/>
      <c r="N64" s="234"/>
      <c r="O64" s="151"/>
      <c r="P64" s="151"/>
      <c r="Q64" s="151"/>
      <c r="R64" s="151"/>
      <c r="S64" s="152"/>
    </row>
    <row r="65" spans="1:12">
      <c r="A65" s="284"/>
      <c r="B65" s="505"/>
      <c r="C65" s="410"/>
      <c r="D65" s="284"/>
      <c r="E65" s="284"/>
      <c r="F65" s="410"/>
    </row>
    <row r="67" spans="1:12">
      <c r="L67" s="415"/>
    </row>
  </sheetData>
  <sheetProtection password="C01C" sheet="1" objects="1" scenarios="1"/>
  <mergeCells count="57">
    <mergeCell ref="R1:S2"/>
    <mergeCell ref="R3:S3"/>
    <mergeCell ref="A5:E5"/>
    <mergeCell ref="D7:D8"/>
    <mergeCell ref="E7:E8"/>
    <mergeCell ref="G7:G8"/>
    <mergeCell ref="H7:H8"/>
    <mergeCell ref="I7:I8"/>
    <mergeCell ref="L7:L8"/>
    <mergeCell ref="M7:N7"/>
    <mergeCell ref="O7:R7"/>
    <mergeCell ref="S7:S8"/>
    <mergeCell ref="D11:D13"/>
    <mergeCell ref="J7:J8"/>
    <mergeCell ref="K7:K8"/>
    <mergeCell ref="A1:A3"/>
    <mergeCell ref="B1:O3"/>
    <mergeCell ref="D41:D43"/>
    <mergeCell ref="F7:F8"/>
    <mergeCell ref="A7:A8"/>
    <mergeCell ref="B7:B8"/>
    <mergeCell ref="C7:C8"/>
    <mergeCell ref="A35:A36"/>
    <mergeCell ref="B35:B36"/>
    <mergeCell ref="C35:C36"/>
    <mergeCell ref="D35:D36"/>
    <mergeCell ref="A24:A27"/>
    <mergeCell ref="B24:B27"/>
    <mergeCell ref="C24:C27"/>
    <mergeCell ref="D24:D27"/>
    <mergeCell ref="A11:A13"/>
    <mergeCell ref="B11:B13"/>
    <mergeCell ref="C11:C13"/>
    <mergeCell ref="A38:A39"/>
    <mergeCell ref="B38:B39"/>
    <mergeCell ref="A41:A43"/>
    <mergeCell ref="B41:B43"/>
    <mergeCell ref="C41:C43"/>
    <mergeCell ref="A47:A48"/>
    <mergeCell ref="B47:B48"/>
    <mergeCell ref="C47:C48"/>
    <mergeCell ref="D47:D48"/>
    <mergeCell ref="A52:A53"/>
    <mergeCell ref="B52:B53"/>
    <mergeCell ref="C52:C53"/>
    <mergeCell ref="D52:D53"/>
    <mergeCell ref="D55:D58"/>
    <mergeCell ref="A59:A60"/>
    <mergeCell ref="B59:B60"/>
    <mergeCell ref="C59:C60"/>
    <mergeCell ref="D59:D60"/>
    <mergeCell ref="C55:C58"/>
    <mergeCell ref="A61:A62"/>
    <mergeCell ref="B61:B62"/>
    <mergeCell ref="C61:C62"/>
    <mergeCell ref="A55:A58"/>
    <mergeCell ref="B55:B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7" orientation="landscape" r:id="rId1"/>
  <headerFooter>
    <oddFooter>&amp;L&amp;D&amp;COficina Asesora de Planeación&amp;R&amp;P de &amp;N</oddFooter>
  </headerFooter>
  <rowBreaks count="2" manualBreakCount="2">
    <brk id="18" max="19" man="1"/>
    <brk id="54" max="19" man="1"/>
  </rowBreaks>
  <ignoredErrors>
    <ignoredError sqref="H44:L44 G46 H46:L46 H45:J45 K45:L45 G47:L50 G18:L18 G25:L27 G24:L24 H11:L14 H15:L15 G19:L21 G23:L23 G22:L22 H28:L28 H30:L32 G32 G34:L35 H42:L43 H41:L41 G52:L53 G55:L56 H57:L62 G58:G62 G17 L17 G37:L39 G36 K36:L36 J36 H36:I36 J17 K17 H17:I1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3"/>
  <sheetViews>
    <sheetView zoomScaleSheetLayoutView="100" workbookViewId="0">
      <selection sqref="A1:A3"/>
    </sheetView>
  </sheetViews>
  <sheetFormatPr baseColWidth="10" defaultColWidth="11.42578125" defaultRowHeight="11.25"/>
  <cols>
    <col min="1" max="1" width="13.85546875" style="1" customWidth="1"/>
    <col min="2" max="2" width="20.7109375" style="501" customWidth="1"/>
    <col min="3" max="3" width="15.85546875" style="121" customWidth="1"/>
    <col min="4" max="4" width="19.85546875" style="1" customWidth="1"/>
    <col min="5" max="5" width="13.7109375" style="1" customWidth="1"/>
    <col min="6" max="6" width="10.140625" style="121" customWidth="1"/>
    <col min="7" max="8" width="11.42578125" style="1" customWidth="1"/>
    <col min="9" max="9" width="10.85546875" style="1" customWidth="1"/>
    <col min="10" max="11" width="10.28515625" style="1" customWidth="1"/>
    <col min="12" max="12" width="9.85546875" style="1" customWidth="1"/>
    <col min="13" max="13" width="10.140625" style="1" customWidth="1"/>
    <col min="14" max="14" width="10.42578125" style="1" customWidth="1"/>
    <col min="15" max="15" width="11.42578125" style="1" customWidth="1"/>
    <col min="16" max="16" width="12.7109375" style="1" customWidth="1"/>
    <col min="17" max="17" width="10.5703125" style="1" customWidth="1"/>
    <col min="18" max="18" width="10.85546875" style="1" customWidth="1"/>
    <col min="19" max="19" width="18" style="1" customWidth="1"/>
    <col min="20" max="16384" width="11.42578125" style="285"/>
  </cols>
  <sheetData>
    <row r="1" spans="1:19" ht="15.75" customHeight="1">
      <c r="A1" s="698"/>
      <c r="B1" s="577" t="s">
        <v>7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10"/>
      <c r="Q1" s="11"/>
      <c r="R1" s="580" t="s">
        <v>17</v>
      </c>
      <c r="S1" s="580"/>
    </row>
    <row r="2" spans="1:19" ht="15" customHeight="1">
      <c r="A2" s="699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12"/>
      <c r="Q2" s="13"/>
      <c r="R2" s="580"/>
      <c r="S2" s="580"/>
    </row>
    <row r="3" spans="1:19" ht="21" customHeight="1">
      <c r="A3" s="700"/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14"/>
      <c r="Q3" s="15"/>
      <c r="R3" s="704" t="s">
        <v>6</v>
      </c>
      <c r="S3" s="705"/>
    </row>
    <row r="4" spans="1:19" ht="19.5" customHeight="1">
      <c r="A4" s="9" t="s">
        <v>58</v>
      </c>
      <c r="B4" s="497"/>
      <c r="C4" s="407"/>
      <c r="D4" s="6"/>
      <c r="E4" s="6"/>
      <c r="F4" s="407"/>
      <c r="G4" s="6"/>
      <c r="H4" s="6"/>
      <c r="I4" s="6"/>
      <c r="J4" s="6"/>
      <c r="K4" s="64" t="s">
        <v>496</v>
      </c>
      <c r="L4" s="6"/>
      <c r="O4" s="6"/>
      <c r="P4" s="6"/>
      <c r="R4" s="2"/>
      <c r="S4" s="3"/>
    </row>
    <row r="5" spans="1:19" ht="14.25">
      <c r="A5" s="7" t="s">
        <v>51</v>
      </c>
      <c r="B5" s="484"/>
      <c r="C5" s="408"/>
      <c r="D5" s="8"/>
      <c r="E5" s="2"/>
      <c r="F5" s="408"/>
      <c r="G5" s="2"/>
      <c r="H5" s="2"/>
      <c r="I5" s="2"/>
      <c r="J5" s="2"/>
      <c r="K5" s="65" t="s">
        <v>495</v>
      </c>
      <c r="L5" s="2"/>
      <c r="O5" s="2"/>
      <c r="P5" s="2"/>
      <c r="R5" s="4"/>
      <c r="S5" s="3"/>
    </row>
    <row r="6" spans="1:19" ht="14.25">
      <c r="A6" s="5"/>
      <c r="B6" s="484"/>
      <c r="C6" s="408"/>
      <c r="D6" s="2"/>
      <c r="E6" s="2"/>
      <c r="F6" s="40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31.5" customHeight="1">
      <c r="A7" s="581" t="s">
        <v>18</v>
      </c>
      <c r="B7" s="688" t="s">
        <v>5</v>
      </c>
      <c r="C7" s="581" t="s">
        <v>59</v>
      </c>
      <c r="D7" s="581" t="s">
        <v>16</v>
      </c>
      <c r="E7" s="581" t="s">
        <v>30</v>
      </c>
      <c r="F7" s="688" t="s">
        <v>8</v>
      </c>
      <c r="G7" s="688" t="s">
        <v>9</v>
      </c>
      <c r="H7" s="581" t="s">
        <v>29</v>
      </c>
      <c r="I7" s="581" t="s">
        <v>10</v>
      </c>
      <c r="J7" s="581" t="s">
        <v>11</v>
      </c>
      <c r="K7" s="581" t="s">
        <v>12</v>
      </c>
      <c r="L7" s="581" t="s">
        <v>13</v>
      </c>
      <c r="M7" s="581" t="s">
        <v>1</v>
      </c>
      <c r="N7" s="581"/>
      <c r="O7" s="581" t="s">
        <v>15</v>
      </c>
      <c r="P7" s="703"/>
      <c r="Q7" s="703"/>
      <c r="R7" s="703"/>
      <c r="S7" s="586" t="s">
        <v>494</v>
      </c>
    </row>
    <row r="8" spans="1:19" ht="31.5" customHeight="1">
      <c r="A8" s="581"/>
      <c r="B8" s="689"/>
      <c r="C8" s="581"/>
      <c r="D8" s="581"/>
      <c r="E8" s="581"/>
      <c r="F8" s="689"/>
      <c r="G8" s="689"/>
      <c r="H8" s="581"/>
      <c r="I8" s="581"/>
      <c r="J8" s="581"/>
      <c r="K8" s="581"/>
      <c r="L8" s="581"/>
      <c r="M8" s="268" t="s">
        <v>938</v>
      </c>
      <c r="N8" s="268" t="s">
        <v>937</v>
      </c>
      <c r="O8" s="437" t="s">
        <v>2</v>
      </c>
      <c r="P8" s="437" t="s">
        <v>14</v>
      </c>
      <c r="Q8" s="437" t="s">
        <v>3</v>
      </c>
      <c r="R8" s="437" t="s">
        <v>4</v>
      </c>
      <c r="S8" s="587"/>
    </row>
    <row r="9" spans="1:19" ht="45">
      <c r="A9" s="679">
        <f>A12+A28+A47+A63</f>
        <v>0.19999999999999998</v>
      </c>
      <c r="B9" s="711" t="s">
        <v>274</v>
      </c>
      <c r="C9" s="597" t="s">
        <v>167</v>
      </c>
      <c r="D9" s="685"/>
      <c r="E9" s="386" t="s">
        <v>527</v>
      </c>
      <c r="F9" s="103" t="s">
        <v>19</v>
      </c>
      <c r="G9" s="299">
        <v>600</v>
      </c>
      <c r="H9" s="299">
        <v>3400</v>
      </c>
      <c r="I9" s="299">
        <v>1700</v>
      </c>
      <c r="J9" s="299">
        <v>700</v>
      </c>
      <c r="K9" s="299">
        <v>500</v>
      </c>
      <c r="L9" s="299">
        <v>500</v>
      </c>
      <c r="M9" s="274"/>
      <c r="N9" s="252"/>
      <c r="O9" s="105"/>
      <c r="P9" s="105"/>
      <c r="Q9" s="105"/>
      <c r="R9" s="54"/>
      <c r="S9" s="294"/>
    </row>
    <row r="10" spans="1:19" ht="47.45" customHeight="1">
      <c r="A10" s="696"/>
      <c r="B10" s="712"/>
      <c r="C10" s="599"/>
      <c r="D10" s="686"/>
      <c r="E10" s="386" t="s">
        <v>528</v>
      </c>
      <c r="F10" s="103" t="s">
        <v>19</v>
      </c>
      <c r="G10" s="299">
        <v>300</v>
      </c>
      <c r="H10" s="299">
        <v>300</v>
      </c>
      <c r="I10" s="299">
        <v>150</v>
      </c>
      <c r="J10" s="449">
        <v>0</v>
      </c>
      <c r="K10" s="299">
        <v>75</v>
      </c>
      <c r="L10" s="299">
        <v>75</v>
      </c>
      <c r="M10" s="250"/>
      <c r="N10" s="252"/>
      <c r="O10" s="107"/>
      <c r="P10" s="107"/>
      <c r="Q10" s="107"/>
      <c r="R10" s="54"/>
      <c r="S10" s="294"/>
    </row>
    <row r="11" spans="1:19" ht="12.75" customHeight="1">
      <c r="A11" s="142"/>
      <c r="B11" s="157"/>
      <c r="C11" s="158"/>
      <c r="D11" s="192"/>
      <c r="E11" s="399"/>
      <c r="F11" s="143"/>
      <c r="G11" s="158"/>
      <c r="H11" s="158"/>
      <c r="I11" s="158"/>
      <c r="J11" s="158"/>
      <c r="K11" s="158"/>
      <c r="L11" s="158"/>
      <c r="M11" s="251"/>
      <c r="N11" s="272"/>
      <c r="O11" s="159"/>
      <c r="P11" s="159"/>
      <c r="Q11" s="159"/>
      <c r="R11" s="159"/>
      <c r="S11" s="185"/>
    </row>
    <row r="12" spans="1:19" ht="56.25">
      <c r="A12" s="443">
        <f>A14</f>
        <v>3.9999999999999994E-2</v>
      </c>
      <c r="B12" s="488" t="s">
        <v>273</v>
      </c>
      <c r="C12" s="516" t="s">
        <v>403</v>
      </c>
      <c r="D12" s="446"/>
      <c r="E12" s="400" t="s">
        <v>405</v>
      </c>
      <c r="F12" s="416" t="s">
        <v>19</v>
      </c>
      <c r="G12" s="132">
        <v>4.5</v>
      </c>
      <c r="H12" s="132">
        <v>4.5999999999999996</v>
      </c>
      <c r="I12" s="132">
        <v>4.5999999999999996</v>
      </c>
      <c r="J12" s="132">
        <v>4.5</v>
      </c>
      <c r="K12" s="132">
        <v>4.5</v>
      </c>
      <c r="L12" s="132">
        <v>4.5999999999999996</v>
      </c>
      <c r="M12" s="274"/>
      <c r="N12" s="252"/>
      <c r="O12" s="107"/>
      <c r="P12" s="107"/>
      <c r="Q12" s="107"/>
      <c r="R12" s="45"/>
      <c r="S12" s="294"/>
    </row>
    <row r="13" spans="1:19" ht="12.75" customHeight="1">
      <c r="A13" s="142"/>
      <c r="B13" s="157"/>
      <c r="C13" s="158"/>
      <c r="D13" s="192"/>
      <c r="E13" s="399"/>
      <c r="F13" s="143"/>
      <c r="G13" s="158"/>
      <c r="H13" s="158"/>
      <c r="I13" s="158"/>
      <c r="J13" s="158"/>
      <c r="K13" s="158"/>
      <c r="L13" s="158"/>
      <c r="M13" s="251"/>
      <c r="N13" s="251"/>
      <c r="O13" s="159"/>
      <c r="P13" s="159"/>
      <c r="Q13" s="159"/>
      <c r="R13" s="159"/>
      <c r="S13" s="185"/>
    </row>
    <row r="14" spans="1:19" ht="160.5" customHeight="1">
      <c r="A14" s="443">
        <f>A16+A23+A24</f>
        <v>3.9999999999999994E-2</v>
      </c>
      <c r="B14" s="498" t="s">
        <v>849</v>
      </c>
      <c r="C14" s="518" t="s">
        <v>182</v>
      </c>
      <c r="D14" s="442"/>
      <c r="E14" s="445" t="s">
        <v>422</v>
      </c>
      <c r="F14" s="127" t="s">
        <v>19</v>
      </c>
      <c r="G14" s="127" t="s">
        <v>22</v>
      </c>
      <c r="H14" s="127" t="s">
        <v>28</v>
      </c>
      <c r="I14" s="16" t="s">
        <v>28</v>
      </c>
      <c r="J14" s="16" t="s">
        <v>28</v>
      </c>
      <c r="K14" s="16" t="s">
        <v>28</v>
      </c>
      <c r="L14" s="16" t="s">
        <v>28</v>
      </c>
      <c r="M14" s="274"/>
      <c r="N14" s="252"/>
      <c r="O14" s="107"/>
      <c r="P14" s="107"/>
      <c r="Q14" s="107"/>
      <c r="R14" s="388"/>
      <c r="S14" s="294"/>
    </row>
    <row r="15" spans="1:19">
      <c r="A15" s="142"/>
      <c r="B15" s="157"/>
      <c r="C15" s="158"/>
      <c r="D15" s="192"/>
      <c r="E15" s="399"/>
      <c r="F15" s="143"/>
      <c r="G15" s="143"/>
      <c r="H15" s="143"/>
      <c r="I15" s="143"/>
      <c r="J15" s="143"/>
      <c r="K15" s="143"/>
      <c r="L15" s="143"/>
      <c r="M15" s="216"/>
      <c r="N15" s="218"/>
      <c r="O15" s="159"/>
      <c r="P15" s="159"/>
      <c r="Q15" s="159"/>
      <c r="R15" s="160"/>
      <c r="S15" s="185"/>
    </row>
    <row r="16" spans="1:19" ht="72" customHeight="1">
      <c r="A16" s="671">
        <v>0.03</v>
      </c>
      <c r="B16" s="706" t="s">
        <v>230</v>
      </c>
      <c r="C16" s="518" t="s">
        <v>449</v>
      </c>
      <c r="D16" s="177" t="s">
        <v>306</v>
      </c>
      <c r="E16" s="390" t="s">
        <v>80</v>
      </c>
      <c r="F16" s="16" t="s">
        <v>19</v>
      </c>
      <c r="G16" s="16" t="s">
        <v>22</v>
      </c>
      <c r="H16" s="16" t="s">
        <v>28</v>
      </c>
      <c r="I16" s="16" t="s">
        <v>28</v>
      </c>
      <c r="J16" s="16" t="s">
        <v>28</v>
      </c>
      <c r="K16" s="16" t="s">
        <v>22</v>
      </c>
      <c r="L16" s="16" t="s">
        <v>22</v>
      </c>
      <c r="M16" s="269"/>
      <c r="N16" s="219"/>
      <c r="O16" s="105"/>
      <c r="P16" s="105"/>
      <c r="Q16" s="105"/>
      <c r="R16" s="54"/>
      <c r="S16" s="184"/>
    </row>
    <row r="17" spans="1:19" ht="47.25" customHeight="1">
      <c r="A17" s="690"/>
      <c r="B17" s="707"/>
      <c r="C17" s="518" t="s">
        <v>450</v>
      </c>
      <c r="D17" s="174" t="s">
        <v>307</v>
      </c>
      <c r="E17" s="395" t="s">
        <v>80</v>
      </c>
      <c r="F17" s="18" t="s">
        <v>19</v>
      </c>
      <c r="G17" s="18" t="s">
        <v>22</v>
      </c>
      <c r="H17" s="18" t="s">
        <v>28</v>
      </c>
      <c r="I17" s="18" t="s">
        <v>28</v>
      </c>
      <c r="J17" s="18" t="s">
        <v>28</v>
      </c>
      <c r="K17" s="18" t="s">
        <v>22</v>
      </c>
      <c r="L17" s="18" t="s">
        <v>22</v>
      </c>
      <c r="M17" s="215"/>
      <c r="N17" s="219"/>
      <c r="O17" s="105"/>
      <c r="P17" s="105"/>
      <c r="Q17" s="105"/>
      <c r="R17" s="54"/>
      <c r="S17" s="184"/>
    </row>
    <row r="18" spans="1:19" ht="94.5" customHeight="1">
      <c r="A18" s="690"/>
      <c r="B18" s="707"/>
      <c r="C18" s="709" t="s">
        <v>451</v>
      </c>
      <c r="D18" s="442" t="s">
        <v>171</v>
      </c>
      <c r="E18" s="390" t="s">
        <v>742</v>
      </c>
      <c r="F18" s="16" t="s">
        <v>19</v>
      </c>
      <c r="G18" s="16" t="s">
        <v>22</v>
      </c>
      <c r="H18" s="16" t="s">
        <v>28</v>
      </c>
      <c r="I18" s="16" t="s">
        <v>28</v>
      </c>
      <c r="J18" s="16" t="s">
        <v>28</v>
      </c>
      <c r="K18" s="18" t="s">
        <v>22</v>
      </c>
      <c r="L18" s="18" t="s">
        <v>22</v>
      </c>
      <c r="M18" s="215"/>
      <c r="N18" s="219"/>
      <c r="O18" s="44"/>
      <c r="P18" s="44"/>
      <c r="Q18" s="44"/>
      <c r="R18" s="54"/>
      <c r="S18" s="184"/>
    </row>
    <row r="19" spans="1:19" ht="43.5" customHeight="1">
      <c r="A19" s="690"/>
      <c r="B19" s="707"/>
      <c r="C19" s="710"/>
      <c r="D19" s="685" t="s">
        <v>172</v>
      </c>
      <c r="E19" s="390" t="s">
        <v>173</v>
      </c>
      <c r="F19" s="18" t="s">
        <v>19</v>
      </c>
      <c r="G19" s="16" t="s">
        <v>22</v>
      </c>
      <c r="H19" s="16" t="s">
        <v>28</v>
      </c>
      <c r="I19" s="16" t="s">
        <v>28</v>
      </c>
      <c r="J19" s="16" t="s">
        <v>28</v>
      </c>
      <c r="K19" s="18" t="s">
        <v>22</v>
      </c>
      <c r="L19" s="18" t="s">
        <v>22</v>
      </c>
      <c r="M19" s="215"/>
      <c r="N19" s="219"/>
      <c r="O19" s="44"/>
      <c r="P19" s="44"/>
      <c r="Q19" s="44"/>
      <c r="R19" s="54"/>
      <c r="S19" s="193"/>
    </row>
    <row r="20" spans="1:19" ht="60" customHeight="1">
      <c r="A20" s="690"/>
      <c r="B20" s="707"/>
      <c r="C20" s="710"/>
      <c r="D20" s="686"/>
      <c r="E20" s="390" t="s">
        <v>174</v>
      </c>
      <c r="F20" s="18" t="s">
        <v>19</v>
      </c>
      <c r="G20" s="38" t="s">
        <v>22</v>
      </c>
      <c r="H20" s="38" t="s">
        <v>28</v>
      </c>
      <c r="I20" s="38" t="s">
        <v>28</v>
      </c>
      <c r="J20" s="38" t="s">
        <v>28</v>
      </c>
      <c r="K20" s="38" t="s">
        <v>22</v>
      </c>
      <c r="L20" s="38" t="s">
        <v>22</v>
      </c>
      <c r="M20" s="215"/>
      <c r="N20" s="219"/>
      <c r="O20" s="108"/>
      <c r="P20" s="108"/>
      <c r="Q20" s="108"/>
      <c r="R20" s="86"/>
      <c r="S20" s="184"/>
    </row>
    <row r="21" spans="1:19" ht="51" customHeight="1">
      <c r="A21" s="690"/>
      <c r="B21" s="707"/>
      <c r="C21" s="710"/>
      <c r="D21" s="687"/>
      <c r="E21" s="390" t="s">
        <v>175</v>
      </c>
      <c r="F21" s="16" t="s">
        <v>19</v>
      </c>
      <c r="G21" s="16" t="s">
        <v>22</v>
      </c>
      <c r="H21" s="16" t="s">
        <v>28</v>
      </c>
      <c r="I21" s="16" t="s">
        <v>28</v>
      </c>
      <c r="J21" s="16" t="s">
        <v>28</v>
      </c>
      <c r="K21" s="18" t="s">
        <v>22</v>
      </c>
      <c r="L21" s="18" t="s">
        <v>22</v>
      </c>
      <c r="M21" s="215"/>
      <c r="N21" s="219"/>
      <c r="O21" s="44"/>
      <c r="P21" s="44"/>
      <c r="Q21" s="44"/>
      <c r="R21" s="54"/>
      <c r="S21" s="184"/>
    </row>
    <row r="22" spans="1:19" ht="60" customHeight="1">
      <c r="A22" s="672"/>
      <c r="B22" s="708"/>
      <c r="C22" s="518" t="s">
        <v>90</v>
      </c>
      <c r="D22" s="177" t="s">
        <v>176</v>
      </c>
      <c r="E22" s="394" t="s">
        <v>743</v>
      </c>
      <c r="F22" s="16" t="s">
        <v>19</v>
      </c>
      <c r="G22" s="18" t="s">
        <v>22</v>
      </c>
      <c r="H22" s="16" t="s">
        <v>85</v>
      </c>
      <c r="I22" s="16" t="s">
        <v>57</v>
      </c>
      <c r="J22" s="18" t="s">
        <v>22</v>
      </c>
      <c r="K22" s="16" t="s">
        <v>57</v>
      </c>
      <c r="L22" s="18" t="s">
        <v>22</v>
      </c>
      <c r="M22" s="215"/>
      <c r="N22" s="219"/>
      <c r="O22" s="44"/>
      <c r="P22" s="44"/>
      <c r="Q22" s="44"/>
      <c r="R22" s="54"/>
      <c r="S22" s="184"/>
    </row>
    <row r="23" spans="1:19" ht="72" customHeight="1">
      <c r="A23" s="443">
        <v>5.0000000000000001E-3</v>
      </c>
      <c r="B23" s="498" t="s">
        <v>231</v>
      </c>
      <c r="C23" s="518" t="s">
        <v>427</v>
      </c>
      <c r="D23" s="177" t="s">
        <v>308</v>
      </c>
      <c r="E23" s="390" t="s">
        <v>309</v>
      </c>
      <c r="F23" s="16" t="s">
        <v>20</v>
      </c>
      <c r="G23" s="16" t="s">
        <v>33</v>
      </c>
      <c r="H23" s="16" t="s">
        <v>33</v>
      </c>
      <c r="I23" s="16" t="s">
        <v>33</v>
      </c>
      <c r="J23" s="16" t="s">
        <v>33</v>
      </c>
      <c r="K23" s="16" t="s">
        <v>33</v>
      </c>
      <c r="L23" s="16" t="s">
        <v>33</v>
      </c>
      <c r="M23" s="215"/>
      <c r="N23" s="219"/>
      <c r="O23" s="105"/>
      <c r="P23" s="105"/>
      <c r="Q23" s="105"/>
      <c r="R23" s="54"/>
      <c r="S23" s="189"/>
    </row>
    <row r="24" spans="1:19" ht="33.75">
      <c r="A24" s="679">
        <v>5.0000000000000001E-3</v>
      </c>
      <c r="B24" s="713" t="s">
        <v>232</v>
      </c>
      <c r="C24" s="709" t="s">
        <v>428</v>
      </c>
      <c r="D24" s="174" t="s">
        <v>177</v>
      </c>
      <c r="E24" s="390" t="s">
        <v>178</v>
      </c>
      <c r="F24" s="16" t="s">
        <v>19</v>
      </c>
      <c r="G24" s="18" t="s">
        <v>22</v>
      </c>
      <c r="H24" s="16" t="s">
        <v>75</v>
      </c>
      <c r="I24" s="16" t="s">
        <v>25</v>
      </c>
      <c r="J24" s="16" t="s">
        <v>50</v>
      </c>
      <c r="K24" s="16" t="s">
        <v>50</v>
      </c>
      <c r="L24" s="16" t="s">
        <v>50</v>
      </c>
      <c r="M24" s="269"/>
      <c r="N24" s="219"/>
      <c r="O24" s="105"/>
      <c r="P24" s="105"/>
      <c r="Q24" s="105"/>
      <c r="R24" s="54"/>
      <c r="S24" s="189"/>
    </row>
    <row r="25" spans="1:19" ht="16.149999999999999" customHeight="1">
      <c r="A25" s="696"/>
      <c r="B25" s="714"/>
      <c r="C25" s="710"/>
      <c r="D25" s="174" t="s">
        <v>179</v>
      </c>
      <c r="E25" s="390" t="s">
        <v>80</v>
      </c>
      <c r="F25" s="16" t="s">
        <v>19</v>
      </c>
      <c r="G25" s="18" t="s">
        <v>22</v>
      </c>
      <c r="H25" s="16" t="s">
        <v>28</v>
      </c>
      <c r="I25" s="16" t="s">
        <v>28</v>
      </c>
      <c r="J25" s="16" t="s">
        <v>28</v>
      </c>
      <c r="K25" s="18" t="s">
        <v>22</v>
      </c>
      <c r="L25" s="18" t="s">
        <v>22</v>
      </c>
      <c r="M25" s="275"/>
      <c r="N25" s="219"/>
      <c r="O25" s="105"/>
      <c r="P25" s="105"/>
      <c r="Q25" s="105"/>
      <c r="R25" s="54"/>
      <c r="S25" s="189"/>
    </row>
    <row r="26" spans="1:19" ht="15.6" customHeight="1">
      <c r="A26" s="680"/>
      <c r="B26" s="715"/>
      <c r="C26" s="716"/>
      <c r="D26" s="174" t="s">
        <v>180</v>
      </c>
      <c r="E26" s="390" t="s">
        <v>181</v>
      </c>
      <c r="F26" s="16" t="s">
        <v>19</v>
      </c>
      <c r="G26" s="18" t="s">
        <v>22</v>
      </c>
      <c r="H26" s="16" t="s">
        <v>75</v>
      </c>
      <c r="I26" s="16" t="s">
        <v>25</v>
      </c>
      <c r="J26" s="16" t="s">
        <v>50</v>
      </c>
      <c r="K26" s="16" t="s">
        <v>50</v>
      </c>
      <c r="L26" s="16" t="s">
        <v>50</v>
      </c>
      <c r="M26" s="275"/>
      <c r="N26" s="219"/>
      <c r="O26" s="44"/>
      <c r="P26" s="44"/>
      <c r="Q26" s="44"/>
      <c r="R26" s="54"/>
      <c r="S26" s="189"/>
    </row>
    <row r="27" spans="1:19" ht="12.75" customHeight="1">
      <c r="A27" s="142"/>
      <c r="B27" s="157"/>
      <c r="C27" s="158"/>
      <c r="D27" s="192"/>
      <c r="E27" s="399"/>
      <c r="F27" s="143"/>
      <c r="G27" s="158"/>
      <c r="H27" s="158"/>
      <c r="I27" s="158"/>
      <c r="J27" s="158"/>
      <c r="K27" s="158"/>
      <c r="L27" s="158"/>
      <c r="M27" s="216"/>
      <c r="N27" s="220"/>
      <c r="O27" s="161"/>
      <c r="P27" s="161"/>
      <c r="Q27" s="161"/>
      <c r="R27" s="161"/>
      <c r="S27" s="185"/>
    </row>
    <row r="28" spans="1:19" ht="78.75">
      <c r="A28" s="443">
        <f>A30</f>
        <v>0.03</v>
      </c>
      <c r="B28" s="482" t="s">
        <v>368</v>
      </c>
      <c r="C28" s="513" t="s">
        <v>167</v>
      </c>
      <c r="D28" s="442"/>
      <c r="E28" s="390" t="s">
        <v>369</v>
      </c>
      <c r="F28" s="16" t="s">
        <v>20</v>
      </c>
      <c r="G28" s="16" t="s">
        <v>701</v>
      </c>
      <c r="H28" s="16" t="s">
        <v>31</v>
      </c>
      <c r="I28" s="18" t="s">
        <v>49</v>
      </c>
      <c r="J28" s="18" t="s">
        <v>66</v>
      </c>
      <c r="K28" s="18" t="s">
        <v>72</v>
      </c>
      <c r="L28" s="18" t="s">
        <v>49</v>
      </c>
      <c r="M28" s="252"/>
      <c r="N28" s="219"/>
      <c r="O28" s="105"/>
      <c r="P28" s="105"/>
      <c r="Q28" s="105"/>
      <c r="R28" s="54"/>
      <c r="S28" s="294"/>
    </row>
    <row r="29" spans="1:19">
      <c r="A29" s="142"/>
      <c r="B29" s="157"/>
      <c r="C29" s="158"/>
      <c r="D29" s="192"/>
      <c r="E29" s="399"/>
      <c r="F29" s="143"/>
      <c r="G29" s="158"/>
      <c r="H29" s="158"/>
      <c r="I29" s="158"/>
      <c r="J29" s="158"/>
      <c r="K29" s="158"/>
      <c r="L29" s="158"/>
      <c r="M29" s="251"/>
      <c r="N29" s="251"/>
      <c r="O29" s="162"/>
      <c r="P29" s="162"/>
      <c r="Q29" s="162"/>
      <c r="R29" s="162"/>
      <c r="S29" s="185"/>
    </row>
    <row r="30" spans="1:19" ht="157.5" customHeight="1">
      <c r="A30" s="679">
        <f>A33+A42+A43</f>
        <v>0.03</v>
      </c>
      <c r="B30" s="706" t="s">
        <v>850</v>
      </c>
      <c r="C30" s="597" t="s">
        <v>182</v>
      </c>
      <c r="D30" s="709"/>
      <c r="E30" s="390" t="s">
        <v>703</v>
      </c>
      <c r="F30" s="16" t="s">
        <v>183</v>
      </c>
      <c r="G30" s="16" t="s">
        <v>115</v>
      </c>
      <c r="H30" s="16" t="s">
        <v>33</v>
      </c>
      <c r="I30" s="16" t="s">
        <v>49</v>
      </c>
      <c r="J30" s="16" t="s">
        <v>32</v>
      </c>
      <c r="K30" s="16" t="s">
        <v>53</v>
      </c>
      <c r="L30" s="16" t="s">
        <v>53</v>
      </c>
      <c r="M30" s="252"/>
      <c r="N30" s="219"/>
      <c r="O30" s="388"/>
      <c r="P30" s="388"/>
      <c r="Q30" s="388"/>
      <c r="R30" s="388"/>
      <c r="S30" s="444"/>
    </row>
    <row r="31" spans="1:19" ht="22.5">
      <c r="A31" s="680"/>
      <c r="B31" s="708"/>
      <c r="C31" s="599"/>
      <c r="D31" s="716"/>
      <c r="E31" s="174" t="s">
        <v>184</v>
      </c>
      <c r="F31" s="16" t="s">
        <v>20</v>
      </c>
      <c r="G31" s="16" t="s">
        <v>38</v>
      </c>
      <c r="H31" s="16" t="s">
        <v>33</v>
      </c>
      <c r="I31" s="16" t="s">
        <v>31</v>
      </c>
      <c r="J31" s="16" t="s">
        <v>72</v>
      </c>
      <c r="K31" s="16" t="s">
        <v>32</v>
      </c>
      <c r="L31" s="16" t="s">
        <v>31</v>
      </c>
      <c r="M31" s="252"/>
      <c r="N31" s="219"/>
      <c r="O31" s="388"/>
      <c r="P31" s="388"/>
      <c r="Q31" s="388"/>
      <c r="R31" s="388"/>
      <c r="S31" s="444"/>
    </row>
    <row r="32" spans="1:19">
      <c r="A32" s="142"/>
      <c r="B32" s="157"/>
      <c r="C32" s="158"/>
      <c r="D32" s="192"/>
      <c r="E32" s="399"/>
      <c r="F32" s="143"/>
      <c r="G32" s="158"/>
      <c r="H32" s="158"/>
      <c r="I32" s="158"/>
      <c r="J32" s="158"/>
      <c r="K32" s="158"/>
      <c r="L32" s="158"/>
      <c r="M32" s="216"/>
      <c r="N32" s="218"/>
      <c r="O32" s="162"/>
      <c r="P32" s="162"/>
      <c r="Q32" s="162"/>
      <c r="R32" s="162"/>
      <c r="S32" s="185"/>
    </row>
    <row r="33" spans="1:19" ht="46.5" customHeight="1">
      <c r="A33" s="671">
        <v>5.0000000000000001E-3</v>
      </c>
      <c r="B33" s="661" t="s">
        <v>744</v>
      </c>
      <c r="C33" s="513" t="s">
        <v>182</v>
      </c>
      <c r="D33" s="174" t="s">
        <v>185</v>
      </c>
      <c r="E33" s="390" t="s">
        <v>186</v>
      </c>
      <c r="F33" s="16" t="s">
        <v>164</v>
      </c>
      <c r="G33" s="16" t="s">
        <v>22</v>
      </c>
      <c r="H33" s="18" t="s">
        <v>71</v>
      </c>
      <c r="I33" s="16" t="s">
        <v>71</v>
      </c>
      <c r="J33" s="16" t="s">
        <v>71</v>
      </c>
      <c r="K33" s="16" t="s">
        <v>71</v>
      </c>
      <c r="L33" s="18" t="s">
        <v>71</v>
      </c>
      <c r="M33" s="269"/>
      <c r="N33" s="219"/>
      <c r="O33" s="105"/>
      <c r="P33" s="105"/>
      <c r="Q33" s="717"/>
      <c r="R33" s="54"/>
      <c r="S33" s="186"/>
    </row>
    <row r="34" spans="1:19" ht="80.25" customHeight="1">
      <c r="A34" s="690"/>
      <c r="B34" s="662"/>
      <c r="C34" s="513" t="s">
        <v>429</v>
      </c>
      <c r="D34" s="174" t="s">
        <v>187</v>
      </c>
      <c r="E34" s="391" t="s">
        <v>855</v>
      </c>
      <c r="F34" s="16" t="s">
        <v>164</v>
      </c>
      <c r="G34" s="16" t="s">
        <v>50</v>
      </c>
      <c r="H34" s="16" t="s">
        <v>50</v>
      </c>
      <c r="I34" s="18" t="s">
        <v>50</v>
      </c>
      <c r="J34" s="16" t="s">
        <v>28</v>
      </c>
      <c r="K34" s="18" t="s">
        <v>22</v>
      </c>
      <c r="L34" s="18" t="s">
        <v>28</v>
      </c>
      <c r="M34" s="270"/>
      <c r="N34" s="219"/>
      <c r="O34" s="105"/>
      <c r="P34" s="105"/>
      <c r="Q34" s="718"/>
      <c r="R34" s="54"/>
      <c r="S34" s="184"/>
    </row>
    <row r="35" spans="1:19" ht="61.5" customHeight="1">
      <c r="A35" s="690"/>
      <c r="B35" s="662"/>
      <c r="C35" s="16" t="s">
        <v>116</v>
      </c>
      <c r="D35" s="174" t="s">
        <v>188</v>
      </c>
      <c r="E35" s="390" t="s">
        <v>189</v>
      </c>
      <c r="F35" s="16" t="s">
        <v>164</v>
      </c>
      <c r="G35" s="16" t="s">
        <v>22</v>
      </c>
      <c r="H35" s="16" t="s">
        <v>85</v>
      </c>
      <c r="I35" s="16" t="s">
        <v>85</v>
      </c>
      <c r="J35" s="16" t="s">
        <v>50</v>
      </c>
      <c r="K35" s="18" t="s">
        <v>22</v>
      </c>
      <c r="L35" s="18" t="s">
        <v>25</v>
      </c>
      <c r="M35" s="270"/>
      <c r="N35" s="219"/>
      <c r="O35" s="44"/>
      <c r="P35" s="108"/>
      <c r="Q35" s="718"/>
      <c r="R35" s="129"/>
      <c r="S35" s="171"/>
    </row>
    <row r="36" spans="1:19" ht="72.599999999999994" customHeight="1">
      <c r="A36" s="690"/>
      <c r="B36" s="662"/>
      <c r="C36" s="513" t="s">
        <v>429</v>
      </c>
      <c r="D36" s="174" t="s">
        <v>192</v>
      </c>
      <c r="E36" s="390" t="s">
        <v>35</v>
      </c>
      <c r="F36" s="16" t="s">
        <v>20</v>
      </c>
      <c r="G36" s="16" t="s">
        <v>22</v>
      </c>
      <c r="H36" s="16" t="s">
        <v>33</v>
      </c>
      <c r="I36" s="16" t="s">
        <v>33</v>
      </c>
      <c r="J36" s="18" t="s">
        <v>38</v>
      </c>
      <c r="K36" s="16" t="s">
        <v>115</v>
      </c>
      <c r="L36" s="16" t="s">
        <v>115</v>
      </c>
      <c r="M36" s="215"/>
      <c r="N36" s="219"/>
      <c r="O36" s="44"/>
      <c r="P36" s="108"/>
      <c r="Q36" s="718"/>
      <c r="R36" s="129"/>
      <c r="S36" s="184"/>
    </row>
    <row r="37" spans="1:19" ht="71.45" customHeight="1">
      <c r="A37" s="690"/>
      <c r="B37" s="662"/>
      <c r="C37" s="513" t="s">
        <v>429</v>
      </c>
      <c r="D37" s="174" t="s">
        <v>453</v>
      </c>
      <c r="E37" s="390" t="s">
        <v>34</v>
      </c>
      <c r="F37" s="18" t="s">
        <v>20</v>
      </c>
      <c r="G37" s="16" t="s">
        <v>22</v>
      </c>
      <c r="H37" s="18" t="s">
        <v>33</v>
      </c>
      <c r="I37" s="18" t="s">
        <v>33</v>
      </c>
      <c r="J37" s="18" t="s">
        <v>115</v>
      </c>
      <c r="K37" s="18" t="s">
        <v>38</v>
      </c>
      <c r="L37" s="18" t="s">
        <v>38</v>
      </c>
      <c r="M37" s="215"/>
      <c r="N37" s="219"/>
      <c r="O37" s="105"/>
      <c r="P37" s="105"/>
      <c r="Q37" s="718"/>
      <c r="R37" s="54"/>
      <c r="S37" s="184"/>
    </row>
    <row r="38" spans="1:19" ht="71.45" customHeight="1">
      <c r="A38" s="690"/>
      <c r="B38" s="662"/>
      <c r="C38" s="513" t="s">
        <v>429</v>
      </c>
      <c r="D38" s="395" t="s">
        <v>811</v>
      </c>
      <c r="E38" s="395" t="s">
        <v>856</v>
      </c>
      <c r="F38" s="16" t="s">
        <v>164</v>
      </c>
      <c r="G38" s="18" t="s">
        <v>89</v>
      </c>
      <c r="H38" s="16" t="s">
        <v>25</v>
      </c>
      <c r="I38" s="16" t="s">
        <v>71</v>
      </c>
      <c r="J38" s="16" t="s">
        <v>22</v>
      </c>
      <c r="K38" s="18" t="s">
        <v>28</v>
      </c>
      <c r="L38" s="18" t="s">
        <v>50</v>
      </c>
      <c r="M38" s="215"/>
      <c r="N38" s="219"/>
      <c r="O38" s="105"/>
      <c r="P38" s="105"/>
      <c r="Q38" s="718"/>
      <c r="R38" s="54"/>
      <c r="S38" s="184"/>
    </row>
    <row r="39" spans="1:19" ht="74.25" customHeight="1">
      <c r="A39" s="690"/>
      <c r="B39" s="662"/>
      <c r="C39" s="513" t="s">
        <v>430</v>
      </c>
      <c r="D39" s="174" t="s">
        <v>193</v>
      </c>
      <c r="E39" s="394" t="s">
        <v>61</v>
      </c>
      <c r="F39" s="16" t="s">
        <v>20</v>
      </c>
      <c r="G39" s="18" t="s">
        <v>36</v>
      </c>
      <c r="H39" s="18" t="s">
        <v>33</v>
      </c>
      <c r="I39" s="18" t="s">
        <v>72</v>
      </c>
      <c r="J39" s="18" t="s">
        <v>66</v>
      </c>
      <c r="K39" s="18" t="s">
        <v>38</v>
      </c>
      <c r="L39" s="18" t="s">
        <v>72</v>
      </c>
      <c r="M39" s="215"/>
      <c r="N39" s="219"/>
      <c r="O39" s="105"/>
      <c r="P39" s="105"/>
      <c r="Q39" s="718"/>
      <c r="R39" s="54"/>
      <c r="S39" s="184"/>
    </row>
    <row r="40" spans="1:19" ht="67.5" customHeight="1">
      <c r="A40" s="690"/>
      <c r="B40" s="662"/>
      <c r="C40" s="513" t="s">
        <v>194</v>
      </c>
      <c r="D40" s="174" t="s">
        <v>857</v>
      </c>
      <c r="E40" s="81" t="s">
        <v>823</v>
      </c>
      <c r="F40" s="18" t="s">
        <v>164</v>
      </c>
      <c r="G40" s="38" t="s">
        <v>28</v>
      </c>
      <c r="H40" s="18" t="s">
        <v>28</v>
      </c>
      <c r="I40" s="18" t="s">
        <v>28</v>
      </c>
      <c r="J40" s="18" t="s">
        <v>28</v>
      </c>
      <c r="K40" s="18" t="s">
        <v>28</v>
      </c>
      <c r="L40" s="18" t="s">
        <v>28</v>
      </c>
      <c r="M40" s="269"/>
      <c r="N40" s="219"/>
      <c r="O40" s="105"/>
      <c r="P40" s="105"/>
      <c r="Q40" s="718"/>
      <c r="R40" s="54"/>
      <c r="S40" s="184"/>
    </row>
    <row r="41" spans="1:19" s="286" customFormat="1" ht="73.5" customHeight="1">
      <c r="A41" s="672"/>
      <c r="B41" s="662"/>
      <c r="C41" s="523" t="s">
        <v>458</v>
      </c>
      <c r="D41" s="181" t="s">
        <v>310</v>
      </c>
      <c r="E41" s="81" t="s">
        <v>311</v>
      </c>
      <c r="F41" s="38" t="s">
        <v>312</v>
      </c>
      <c r="G41" s="449">
        <v>600</v>
      </c>
      <c r="H41" s="450">
        <v>5400</v>
      </c>
      <c r="I41" s="450">
        <v>5400</v>
      </c>
      <c r="J41" s="450">
        <v>2850</v>
      </c>
      <c r="K41" s="450">
        <v>1250</v>
      </c>
      <c r="L41" s="450">
        <v>1300</v>
      </c>
      <c r="M41" s="269"/>
      <c r="N41" s="219"/>
      <c r="O41" s="89"/>
      <c r="P41" s="77"/>
      <c r="Q41" s="718"/>
      <c r="R41" s="73"/>
      <c r="S41" s="190"/>
    </row>
    <row r="42" spans="1:19" s="286" customFormat="1" ht="61.15" customHeight="1">
      <c r="A42" s="441">
        <v>5.0000000000000001E-3</v>
      </c>
      <c r="B42" s="481" t="s">
        <v>753</v>
      </c>
      <c r="C42" s="517" t="s">
        <v>589</v>
      </c>
      <c r="D42" s="115" t="s">
        <v>547</v>
      </c>
      <c r="E42" s="438" t="s">
        <v>546</v>
      </c>
      <c r="F42" s="103" t="s">
        <v>164</v>
      </c>
      <c r="G42" s="299">
        <v>0</v>
      </c>
      <c r="H42" s="293">
        <v>1</v>
      </c>
      <c r="I42" s="293">
        <v>1</v>
      </c>
      <c r="J42" s="293">
        <v>0</v>
      </c>
      <c r="K42" s="293">
        <v>1</v>
      </c>
      <c r="L42" s="450">
        <v>0</v>
      </c>
      <c r="M42" s="269"/>
      <c r="N42" s="219"/>
      <c r="O42" s="300"/>
      <c r="P42" s="301"/>
      <c r="Q42" s="302"/>
      <c r="R42" s="303"/>
      <c r="S42" s="306"/>
    </row>
    <row r="43" spans="1:19" ht="50.25" customHeight="1">
      <c r="A43" s="679">
        <v>0.02</v>
      </c>
      <c r="B43" s="706" t="s">
        <v>545</v>
      </c>
      <c r="C43" s="677" t="s">
        <v>431</v>
      </c>
      <c r="D43" s="174" t="s">
        <v>313</v>
      </c>
      <c r="E43" s="390" t="s">
        <v>195</v>
      </c>
      <c r="F43" s="16" t="s">
        <v>164</v>
      </c>
      <c r="G43" s="16" t="s">
        <v>28</v>
      </c>
      <c r="H43" s="16" t="s">
        <v>28</v>
      </c>
      <c r="I43" s="16" t="s">
        <v>28</v>
      </c>
      <c r="J43" s="16" t="s">
        <v>28</v>
      </c>
      <c r="K43" s="18" t="s">
        <v>22</v>
      </c>
      <c r="L43" s="18" t="s">
        <v>22</v>
      </c>
      <c r="M43" s="269"/>
      <c r="N43" s="219"/>
      <c r="O43" s="105"/>
      <c r="P43" s="105"/>
      <c r="Q43" s="105"/>
      <c r="R43" s="54"/>
      <c r="S43" s="184"/>
    </row>
    <row r="44" spans="1:19" ht="50.25" customHeight="1">
      <c r="A44" s="696"/>
      <c r="B44" s="707"/>
      <c r="C44" s="719"/>
      <c r="D44" s="173" t="s">
        <v>486</v>
      </c>
      <c r="E44" s="394" t="s">
        <v>487</v>
      </c>
      <c r="F44" s="43" t="s">
        <v>164</v>
      </c>
      <c r="G44" s="43" t="s">
        <v>22</v>
      </c>
      <c r="H44" s="43" t="s">
        <v>27</v>
      </c>
      <c r="I44" s="43" t="s">
        <v>25</v>
      </c>
      <c r="J44" s="43" t="s">
        <v>22</v>
      </c>
      <c r="K44" s="43" t="s">
        <v>71</v>
      </c>
      <c r="L44" s="43" t="s">
        <v>71</v>
      </c>
      <c r="M44" s="269"/>
      <c r="N44" s="219"/>
      <c r="O44" s="304"/>
      <c r="P44" s="304"/>
      <c r="Q44" s="304"/>
      <c r="R44" s="305"/>
      <c r="S44" s="189"/>
    </row>
    <row r="45" spans="1:19" ht="63" customHeight="1">
      <c r="A45" s="680"/>
      <c r="B45" s="707"/>
      <c r="C45" s="678"/>
      <c r="D45" s="174" t="s">
        <v>196</v>
      </c>
      <c r="E45" s="390" t="s">
        <v>184</v>
      </c>
      <c r="F45" s="16" t="s">
        <v>20</v>
      </c>
      <c r="G45" s="16" t="s">
        <v>38</v>
      </c>
      <c r="H45" s="16" t="s">
        <v>33</v>
      </c>
      <c r="I45" s="16" t="s">
        <v>31</v>
      </c>
      <c r="J45" s="16" t="s">
        <v>72</v>
      </c>
      <c r="K45" s="16" t="s">
        <v>32</v>
      </c>
      <c r="L45" s="16" t="s">
        <v>31</v>
      </c>
      <c r="M45" s="215"/>
      <c r="N45" s="219"/>
      <c r="O45" s="105"/>
      <c r="P45" s="105"/>
      <c r="Q45" s="105"/>
      <c r="R45" s="54"/>
      <c r="S45" s="184"/>
    </row>
    <row r="46" spans="1:19">
      <c r="A46" s="142"/>
      <c r="B46" s="403"/>
      <c r="C46" s="158"/>
      <c r="D46" s="192"/>
      <c r="E46" s="399"/>
      <c r="F46" s="143"/>
      <c r="G46" s="158"/>
      <c r="H46" s="158"/>
      <c r="I46" s="158"/>
      <c r="J46" s="158"/>
      <c r="K46" s="158"/>
      <c r="L46" s="158"/>
      <c r="M46" s="216"/>
      <c r="N46" s="220"/>
      <c r="O46" s="161"/>
      <c r="P46" s="161"/>
      <c r="Q46" s="161"/>
      <c r="R46" s="161"/>
      <c r="S46" s="185"/>
    </row>
    <row r="47" spans="1:19" ht="67.5">
      <c r="A47" s="443">
        <f>A49</f>
        <v>3.4999999999999996E-2</v>
      </c>
      <c r="B47" s="488" t="s">
        <v>275</v>
      </c>
      <c r="C47" s="513" t="s">
        <v>197</v>
      </c>
      <c r="D47" s="442"/>
      <c r="E47" s="390" t="s">
        <v>62</v>
      </c>
      <c r="F47" s="16" t="s">
        <v>20</v>
      </c>
      <c r="G47" s="16" t="s">
        <v>169</v>
      </c>
      <c r="H47" s="16" t="s">
        <v>113</v>
      </c>
      <c r="I47" s="16" t="s">
        <v>66</v>
      </c>
      <c r="J47" s="16" t="s">
        <v>36</v>
      </c>
      <c r="K47" s="16" t="s">
        <v>86</v>
      </c>
      <c r="L47" s="16" t="s">
        <v>66</v>
      </c>
      <c r="M47" s="250"/>
      <c r="N47" s="250"/>
      <c r="O47" s="105"/>
      <c r="P47" s="105"/>
      <c r="Q47" s="105"/>
      <c r="R47" s="54"/>
      <c r="S47" s="184"/>
    </row>
    <row r="48" spans="1:19">
      <c r="A48" s="142"/>
      <c r="B48" s="403"/>
      <c r="C48" s="158"/>
      <c r="D48" s="192"/>
      <c r="E48" s="399"/>
      <c r="F48" s="143"/>
      <c r="G48" s="158"/>
      <c r="H48" s="158"/>
      <c r="I48" s="158"/>
      <c r="J48" s="158"/>
      <c r="K48" s="158"/>
      <c r="L48" s="158"/>
      <c r="M48" s="251"/>
      <c r="N48" s="251"/>
      <c r="O48" s="162"/>
      <c r="P48" s="162"/>
      <c r="Q48" s="162"/>
      <c r="R48" s="162"/>
      <c r="S48" s="185"/>
    </row>
    <row r="49" spans="1:19" ht="86.25" customHeight="1">
      <c r="A49" s="602">
        <f>A52+A58</f>
        <v>3.4999999999999996E-2</v>
      </c>
      <c r="B49" s="725" t="s">
        <v>851</v>
      </c>
      <c r="C49" s="597" t="s">
        <v>432</v>
      </c>
      <c r="D49" s="720"/>
      <c r="E49" s="392" t="s">
        <v>168</v>
      </c>
      <c r="F49" s="19" t="s">
        <v>19</v>
      </c>
      <c r="G49" s="29" t="s">
        <v>22</v>
      </c>
      <c r="H49" s="29" t="s">
        <v>858</v>
      </c>
      <c r="I49" s="29" t="s">
        <v>198</v>
      </c>
      <c r="J49" s="36">
        <v>120</v>
      </c>
      <c r="K49" s="36">
        <v>560</v>
      </c>
      <c r="L49" s="47">
        <v>1300</v>
      </c>
      <c r="M49" s="253"/>
      <c r="N49" s="250"/>
      <c r="O49" s="105"/>
      <c r="P49" s="105"/>
      <c r="Q49" s="105"/>
      <c r="R49" s="105"/>
      <c r="S49" s="389"/>
    </row>
    <row r="50" spans="1:19" ht="86.25" customHeight="1">
      <c r="A50" s="603"/>
      <c r="B50" s="726"/>
      <c r="C50" s="599"/>
      <c r="D50" s="721"/>
      <c r="E50" s="392" t="s">
        <v>170</v>
      </c>
      <c r="F50" s="19" t="s">
        <v>20</v>
      </c>
      <c r="G50" s="38" t="s">
        <v>199</v>
      </c>
      <c r="H50" s="38" t="s">
        <v>31</v>
      </c>
      <c r="I50" s="38" t="s">
        <v>31</v>
      </c>
      <c r="J50" s="38" t="s">
        <v>199</v>
      </c>
      <c r="K50" s="38" t="s">
        <v>200</v>
      </c>
      <c r="L50" s="46" t="s">
        <v>31</v>
      </c>
      <c r="M50" s="250"/>
      <c r="N50" s="250"/>
      <c r="O50" s="105"/>
      <c r="P50" s="105"/>
      <c r="Q50" s="105"/>
      <c r="R50" s="105"/>
      <c r="S50" s="380"/>
    </row>
    <row r="51" spans="1:19" ht="12.75" customHeight="1">
      <c r="A51" s="142"/>
      <c r="B51" s="157"/>
      <c r="C51" s="158"/>
      <c r="D51" s="192"/>
      <c r="E51" s="399"/>
      <c r="F51" s="143"/>
      <c r="G51" s="158"/>
      <c r="H51" s="158"/>
      <c r="I51" s="158"/>
      <c r="J51" s="158"/>
      <c r="K51" s="158"/>
      <c r="L51" s="158"/>
      <c r="M51" s="216"/>
      <c r="N51" s="218"/>
      <c r="O51" s="162"/>
      <c r="P51" s="162"/>
      <c r="Q51" s="162"/>
      <c r="R51" s="162"/>
      <c r="S51" s="185"/>
    </row>
    <row r="52" spans="1:19" s="287" customFormat="1" ht="124.5" customHeight="1">
      <c r="A52" s="727">
        <v>0.03</v>
      </c>
      <c r="B52" s="618" t="s">
        <v>201</v>
      </c>
      <c r="C52" s="594" t="s">
        <v>433</v>
      </c>
      <c r="D52" s="174" t="s">
        <v>471</v>
      </c>
      <c r="E52" s="28" t="s">
        <v>80</v>
      </c>
      <c r="F52" s="29" t="s">
        <v>19</v>
      </c>
      <c r="G52" s="29" t="s">
        <v>22</v>
      </c>
      <c r="H52" s="29" t="s">
        <v>50</v>
      </c>
      <c r="I52" s="29" t="s">
        <v>28</v>
      </c>
      <c r="J52" s="29" t="s">
        <v>28</v>
      </c>
      <c r="K52" s="29" t="s">
        <v>22</v>
      </c>
      <c r="L52" s="29" t="s">
        <v>22</v>
      </c>
      <c r="M52" s="269"/>
      <c r="N52" s="219"/>
      <c r="O52" s="194"/>
      <c r="P52" s="194"/>
      <c r="Q52" s="194"/>
      <c r="R52" s="194"/>
      <c r="S52" s="194"/>
    </row>
    <row r="53" spans="1:19" s="287" customFormat="1" ht="33.75">
      <c r="A53" s="728"/>
      <c r="B53" s="606"/>
      <c r="C53" s="595"/>
      <c r="D53" s="174" t="s">
        <v>472</v>
      </c>
      <c r="E53" s="28" t="s">
        <v>202</v>
      </c>
      <c r="F53" s="29" t="s">
        <v>19</v>
      </c>
      <c r="G53" s="29" t="s">
        <v>22</v>
      </c>
      <c r="H53" s="29" t="s">
        <v>88</v>
      </c>
      <c r="I53" s="29" t="s">
        <v>65</v>
      </c>
      <c r="J53" s="29" t="s">
        <v>57</v>
      </c>
      <c r="K53" s="38" t="s">
        <v>57</v>
      </c>
      <c r="L53" s="29" t="s">
        <v>57</v>
      </c>
      <c r="M53" s="269"/>
      <c r="N53" s="219"/>
      <c r="O53" s="187"/>
      <c r="P53" s="187"/>
      <c r="Q53" s="187"/>
      <c r="R53" s="187"/>
      <c r="S53" s="187"/>
    </row>
    <row r="54" spans="1:19" s="287" customFormat="1" ht="39" customHeight="1">
      <c r="A54" s="728"/>
      <c r="B54" s="606"/>
      <c r="C54" s="595"/>
      <c r="D54" s="174" t="s">
        <v>203</v>
      </c>
      <c r="E54" s="28" t="s">
        <v>479</v>
      </c>
      <c r="F54" s="29" t="s">
        <v>19</v>
      </c>
      <c r="G54" s="29" t="s">
        <v>22</v>
      </c>
      <c r="H54" s="29" t="s">
        <v>85</v>
      </c>
      <c r="I54" s="29" t="s">
        <v>23</v>
      </c>
      <c r="J54" s="29" t="s">
        <v>50</v>
      </c>
      <c r="K54" s="38" t="s">
        <v>50</v>
      </c>
      <c r="L54" s="29" t="s">
        <v>22</v>
      </c>
      <c r="M54" s="269"/>
      <c r="N54" s="219"/>
      <c r="O54" s="194"/>
      <c r="P54" s="194"/>
      <c r="Q54" s="194"/>
      <c r="R54" s="194"/>
      <c r="S54" s="194"/>
    </row>
    <row r="55" spans="1:19" s="287" customFormat="1" ht="33.75">
      <c r="A55" s="728"/>
      <c r="B55" s="606"/>
      <c r="C55" s="595"/>
      <c r="D55" s="174" t="s">
        <v>204</v>
      </c>
      <c r="E55" s="28" t="s">
        <v>205</v>
      </c>
      <c r="F55" s="29" t="s">
        <v>19</v>
      </c>
      <c r="G55" s="29" t="s">
        <v>22</v>
      </c>
      <c r="H55" s="29" t="s">
        <v>85</v>
      </c>
      <c r="I55" s="29" t="s">
        <v>23</v>
      </c>
      <c r="J55" s="29" t="s">
        <v>50</v>
      </c>
      <c r="K55" s="38" t="s">
        <v>50</v>
      </c>
      <c r="L55" s="29" t="s">
        <v>22</v>
      </c>
      <c r="M55" s="269"/>
      <c r="N55" s="219"/>
      <c r="O55" s="194"/>
      <c r="P55" s="194"/>
      <c r="Q55" s="194"/>
      <c r="R55" s="194"/>
      <c r="S55" s="194"/>
    </row>
    <row r="56" spans="1:19" s="287" customFormat="1" ht="22.5">
      <c r="A56" s="728"/>
      <c r="B56" s="606"/>
      <c r="C56" s="595"/>
      <c r="D56" s="174" t="s">
        <v>206</v>
      </c>
      <c r="E56" s="28" t="s">
        <v>423</v>
      </c>
      <c r="F56" s="29" t="s">
        <v>19</v>
      </c>
      <c r="G56" s="29" t="s">
        <v>76</v>
      </c>
      <c r="H56" s="29" t="s">
        <v>207</v>
      </c>
      <c r="I56" s="29" t="s">
        <v>859</v>
      </c>
      <c r="J56" s="29" t="s">
        <v>68</v>
      </c>
      <c r="K56" s="29" t="s">
        <v>112</v>
      </c>
      <c r="L56" s="29" t="s">
        <v>76</v>
      </c>
      <c r="M56" s="269"/>
      <c r="N56" s="219"/>
      <c r="O56" s="194"/>
      <c r="P56" s="194"/>
      <c r="Q56" s="194"/>
      <c r="R56" s="194"/>
      <c r="S56" s="194"/>
    </row>
    <row r="57" spans="1:19" s="287" customFormat="1" ht="40.5" customHeight="1">
      <c r="A57" s="728"/>
      <c r="B57" s="606"/>
      <c r="C57" s="595"/>
      <c r="D57" s="174" t="s">
        <v>208</v>
      </c>
      <c r="E57" s="81" t="s">
        <v>424</v>
      </c>
      <c r="F57" s="38" t="s">
        <v>19</v>
      </c>
      <c r="G57" s="38" t="s">
        <v>22</v>
      </c>
      <c r="H57" s="38" t="s">
        <v>25</v>
      </c>
      <c r="I57" s="38" t="s">
        <v>71</v>
      </c>
      <c r="J57" s="38" t="s">
        <v>28</v>
      </c>
      <c r="K57" s="38" t="s">
        <v>28</v>
      </c>
      <c r="L57" s="38" t="s">
        <v>28</v>
      </c>
      <c r="M57" s="269"/>
      <c r="N57" s="219"/>
      <c r="O57" s="194"/>
      <c r="P57" s="194"/>
      <c r="Q57" s="194"/>
      <c r="R57" s="194"/>
      <c r="S57" s="194"/>
    </row>
    <row r="58" spans="1:19" s="287" customFormat="1" ht="39" customHeight="1">
      <c r="A58" s="727">
        <v>5.0000000000000001E-3</v>
      </c>
      <c r="B58" s="605" t="s">
        <v>852</v>
      </c>
      <c r="C58" s="594" t="s">
        <v>456</v>
      </c>
      <c r="D58" s="174" t="s">
        <v>209</v>
      </c>
      <c r="E58" s="81" t="s">
        <v>210</v>
      </c>
      <c r="F58" s="38" t="s">
        <v>19</v>
      </c>
      <c r="G58" s="38" t="s">
        <v>22</v>
      </c>
      <c r="H58" s="38" t="s">
        <v>85</v>
      </c>
      <c r="I58" s="38" t="s">
        <v>57</v>
      </c>
      <c r="J58" s="38" t="s">
        <v>28</v>
      </c>
      <c r="K58" s="537" t="s">
        <v>22</v>
      </c>
      <c r="L58" s="533" t="s">
        <v>23</v>
      </c>
      <c r="M58" s="215"/>
      <c r="N58" s="219"/>
      <c r="O58" s="378"/>
      <c r="P58" s="378"/>
      <c r="Q58" s="378"/>
      <c r="R58" s="378"/>
      <c r="S58" s="378"/>
    </row>
    <row r="59" spans="1:19" s="287" customFormat="1" ht="35.25" customHeight="1">
      <c r="A59" s="728"/>
      <c r="B59" s="606"/>
      <c r="C59" s="595"/>
      <c r="D59" s="174" t="s">
        <v>211</v>
      </c>
      <c r="E59" s="28" t="s">
        <v>212</v>
      </c>
      <c r="F59" s="29" t="s">
        <v>19</v>
      </c>
      <c r="G59" s="29" t="s">
        <v>22</v>
      </c>
      <c r="H59" s="29" t="s">
        <v>85</v>
      </c>
      <c r="I59" s="29" t="s">
        <v>57</v>
      </c>
      <c r="J59" s="29" t="s">
        <v>28</v>
      </c>
      <c r="K59" s="536" t="s">
        <v>22</v>
      </c>
      <c r="L59" s="533" t="s">
        <v>23</v>
      </c>
      <c r="M59" s="215"/>
      <c r="N59" s="219"/>
      <c r="O59" s="378"/>
      <c r="P59" s="378"/>
      <c r="Q59" s="378"/>
      <c r="R59" s="378"/>
      <c r="S59" s="378"/>
    </row>
    <row r="60" spans="1:19" s="287" customFormat="1" ht="34.5" customHeight="1">
      <c r="A60" s="728"/>
      <c r="B60" s="606"/>
      <c r="C60" s="595"/>
      <c r="D60" s="174" t="s">
        <v>213</v>
      </c>
      <c r="E60" s="28" t="s">
        <v>214</v>
      </c>
      <c r="F60" s="29" t="s">
        <v>19</v>
      </c>
      <c r="G60" s="29" t="s">
        <v>22</v>
      </c>
      <c r="H60" s="29" t="s">
        <v>50</v>
      </c>
      <c r="I60" s="29" t="s">
        <v>28</v>
      </c>
      <c r="J60" s="29" t="s">
        <v>22</v>
      </c>
      <c r="K60" s="29" t="s">
        <v>22</v>
      </c>
      <c r="L60" s="29" t="s">
        <v>28</v>
      </c>
      <c r="M60" s="215"/>
      <c r="N60" s="219"/>
      <c r="O60" s="378"/>
      <c r="P60" s="378"/>
      <c r="Q60" s="378"/>
      <c r="R60" s="378"/>
      <c r="S60" s="378"/>
    </row>
    <row r="61" spans="1:19" s="287" customFormat="1" ht="45">
      <c r="A61" s="729"/>
      <c r="B61" s="607"/>
      <c r="C61" s="596"/>
      <c r="D61" s="174" t="s">
        <v>215</v>
      </c>
      <c r="E61" s="28" t="s">
        <v>216</v>
      </c>
      <c r="F61" s="29" t="s">
        <v>774</v>
      </c>
      <c r="G61" s="29" t="s">
        <v>22</v>
      </c>
      <c r="H61" s="29" t="s">
        <v>33</v>
      </c>
      <c r="I61" s="29" t="s">
        <v>31</v>
      </c>
      <c r="J61" s="29" t="s">
        <v>32</v>
      </c>
      <c r="K61" s="29" t="s">
        <v>49</v>
      </c>
      <c r="L61" s="29" t="s">
        <v>31</v>
      </c>
      <c r="M61" s="215"/>
      <c r="N61" s="219"/>
      <c r="O61" s="378"/>
      <c r="P61" s="378"/>
      <c r="Q61" s="378"/>
      <c r="R61" s="378"/>
      <c r="S61" s="378"/>
    </row>
    <row r="62" spans="1:19">
      <c r="A62" s="142"/>
      <c r="B62" s="157"/>
      <c r="C62" s="158"/>
      <c r="D62" s="192"/>
      <c r="E62" s="399"/>
      <c r="F62" s="143"/>
      <c r="G62" s="158"/>
      <c r="H62" s="158"/>
      <c r="I62" s="158"/>
      <c r="J62" s="158"/>
      <c r="K62" s="158"/>
      <c r="L62" s="158"/>
      <c r="M62" s="216"/>
      <c r="N62" s="220"/>
      <c r="O62" s="161"/>
      <c r="P62" s="161"/>
      <c r="Q62" s="161"/>
      <c r="R62" s="161"/>
      <c r="S62" s="185"/>
    </row>
    <row r="63" spans="1:19" ht="58.9" customHeight="1">
      <c r="A63" s="443">
        <f>A65</f>
        <v>9.5000000000000001E-2</v>
      </c>
      <c r="B63" s="488" t="s">
        <v>276</v>
      </c>
      <c r="C63" s="513" t="s">
        <v>217</v>
      </c>
      <c r="D63" s="442"/>
      <c r="E63" s="390" t="s">
        <v>704</v>
      </c>
      <c r="F63" s="16" t="s">
        <v>19</v>
      </c>
      <c r="G63" s="16" t="s">
        <v>701</v>
      </c>
      <c r="H63" s="16" t="s">
        <v>75</v>
      </c>
      <c r="I63" s="18" t="s">
        <v>25</v>
      </c>
      <c r="J63" s="18" t="s">
        <v>50</v>
      </c>
      <c r="K63" s="18" t="s">
        <v>50</v>
      </c>
      <c r="L63" s="18" t="s">
        <v>50</v>
      </c>
      <c r="M63" s="289"/>
      <c r="N63" s="252"/>
      <c r="O63" s="105"/>
      <c r="P63" s="105"/>
      <c r="Q63" s="105"/>
      <c r="R63" s="54"/>
      <c r="S63" s="184"/>
    </row>
    <row r="64" spans="1:19">
      <c r="A64" s="142"/>
      <c r="B64" s="157"/>
      <c r="C64" s="158"/>
      <c r="D64" s="192"/>
      <c r="E64" s="399"/>
      <c r="F64" s="143"/>
      <c r="G64" s="158"/>
      <c r="H64" s="158"/>
      <c r="I64" s="158"/>
      <c r="J64" s="158"/>
      <c r="K64" s="158"/>
      <c r="L64" s="158"/>
      <c r="M64" s="290"/>
      <c r="N64" s="251"/>
      <c r="O64" s="162"/>
      <c r="P64" s="162"/>
      <c r="Q64" s="162"/>
      <c r="R64" s="162"/>
      <c r="S64" s="185"/>
    </row>
    <row r="65" spans="1:19" ht="199.5" customHeight="1">
      <c r="A65" s="443">
        <f>A67+A69+A70+A73+A75</f>
        <v>9.5000000000000001E-2</v>
      </c>
      <c r="B65" s="488" t="s">
        <v>853</v>
      </c>
      <c r="C65" s="513" t="s">
        <v>217</v>
      </c>
      <c r="D65" s="442"/>
      <c r="E65" s="391" t="s">
        <v>314</v>
      </c>
      <c r="F65" s="16" t="s">
        <v>164</v>
      </c>
      <c r="G65" s="16" t="s">
        <v>22</v>
      </c>
      <c r="H65" s="16" t="s">
        <v>23</v>
      </c>
      <c r="I65" s="16" t="s">
        <v>50</v>
      </c>
      <c r="J65" s="16" t="s">
        <v>22</v>
      </c>
      <c r="K65" s="16" t="s">
        <v>28</v>
      </c>
      <c r="L65" s="16" t="s">
        <v>28</v>
      </c>
      <c r="M65" s="289"/>
      <c r="N65" s="252"/>
      <c r="O65" s="105"/>
      <c r="P65" s="105"/>
      <c r="Q65" s="105"/>
      <c r="R65" s="54"/>
      <c r="S65" s="184"/>
    </row>
    <row r="66" spans="1:19">
      <c r="A66" s="142"/>
      <c r="B66" s="157"/>
      <c r="C66" s="158"/>
      <c r="D66" s="192"/>
      <c r="E66" s="192"/>
      <c r="F66" s="143"/>
      <c r="G66" s="158"/>
      <c r="H66" s="158"/>
      <c r="I66" s="158"/>
      <c r="J66" s="158"/>
      <c r="K66" s="158"/>
      <c r="L66" s="158"/>
      <c r="M66" s="216"/>
      <c r="N66" s="218"/>
      <c r="O66" s="162"/>
      <c r="P66" s="162"/>
      <c r="Q66" s="162"/>
      <c r="R66" s="162"/>
      <c r="S66" s="185"/>
    </row>
    <row r="67" spans="1:19" s="288" customFormat="1" ht="63" customHeight="1">
      <c r="A67" s="722">
        <v>5.0000000000000001E-3</v>
      </c>
      <c r="B67" s="658" t="s">
        <v>315</v>
      </c>
      <c r="C67" s="296" t="s">
        <v>167</v>
      </c>
      <c r="D67" s="295" t="s">
        <v>488</v>
      </c>
      <c r="E67" s="295" t="s">
        <v>489</v>
      </c>
      <c r="F67" s="296" t="s">
        <v>20</v>
      </c>
      <c r="G67" s="297">
        <v>0</v>
      </c>
      <c r="H67" s="297">
        <v>0.5</v>
      </c>
      <c r="I67" s="297">
        <v>0.5</v>
      </c>
      <c r="J67" s="297">
        <v>0</v>
      </c>
      <c r="K67" s="297">
        <v>0.5</v>
      </c>
      <c r="L67" s="297">
        <v>0.5</v>
      </c>
      <c r="M67" s="215"/>
      <c r="N67" s="219"/>
      <c r="O67" s="291"/>
      <c r="P67" s="291"/>
      <c r="Q67" s="291"/>
      <c r="R67" s="291"/>
      <c r="S67" s="171"/>
    </row>
    <row r="68" spans="1:19" ht="70.5" customHeight="1">
      <c r="A68" s="723"/>
      <c r="B68" s="659"/>
      <c r="C68" s="513" t="s">
        <v>590</v>
      </c>
      <c r="D68" s="174" t="s">
        <v>190</v>
      </c>
      <c r="E68" s="174" t="s">
        <v>191</v>
      </c>
      <c r="F68" s="16" t="s">
        <v>164</v>
      </c>
      <c r="G68" s="16" t="s">
        <v>22</v>
      </c>
      <c r="H68" s="16" t="s">
        <v>23</v>
      </c>
      <c r="I68" s="16" t="s">
        <v>50</v>
      </c>
      <c r="J68" s="43" t="s">
        <v>22</v>
      </c>
      <c r="K68" s="16" t="s">
        <v>28</v>
      </c>
      <c r="L68" s="16" t="s">
        <v>28</v>
      </c>
      <c r="M68" s="215"/>
      <c r="N68" s="219"/>
      <c r="O68" s="44"/>
      <c r="P68" s="105"/>
      <c r="Q68" s="44"/>
      <c r="R68" s="54"/>
      <c r="S68" s="171"/>
    </row>
    <row r="69" spans="1:19" ht="65.45" customHeight="1">
      <c r="A69" s="441">
        <v>0.02</v>
      </c>
      <c r="B69" s="498" t="s">
        <v>263</v>
      </c>
      <c r="C69" s="524" t="s">
        <v>197</v>
      </c>
      <c r="D69" s="174" t="s">
        <v>407</v>
      </c>
      <c r="E69" s="390" t="s">
        <v>406</v>
      </c>
      <c r="F69" s="16" t="s">
        <v>164</v>
      </c>
      <c r="G69" s="16" t="s">
        <v>50</v>
      </c>
      <c r="H69" s="18" t="s">
        <v>85</v>
      </c>
      <c r="I69" s="18" t="s">
        <v>71</v>
      </c>
      <c r="J69" s="18" t="s">
        <v>28</v>
      </c>
      <c r="K69" s="18" t="s">
        <v>71</v>
      </c>
      <c r="L69" s="18" t="s">
        <v>71</v>
      </c>
      <c r="M69" s="292"/>
      <c r="N69" s="219"/>
      <c r="O69" s="44"/>
      <c r="P69" s="44"/>
      <c r="Q69" s="44"/>
      <c r="R69" s="54"/>
      <c r="S69" s="306"/>
    </row>
    <row r="70" spans="1:19" ht="42" customHeight="1">
      <c r="A70" s="679">
        <v>5.0000000000000001E-3</v>
      </c>
      <c r="B70" s="645" t="s">
        <v>264</v>
      </c>
      <c r="C70" s="691" t="s">
        <v>444</v>
      </c>
      <c r="D70" s="180" t="s">
        <v>218</v>
      </c>
      <c r="E70" s="180" t="s">
        <v>219</v>
      </c>
      <c r="F70" s="18" t="s">
        <v>164</v>
      </c>
      <c r="G70" s="18" t="s">
        <v>22</v>
      </c>
      <c r="H70" s="18" t="s">
        <v>85</v>
      </c>
      <c r="I70" s="38" t="s">
        <v>25</v>
      </c>
      <c r="J70" s="18" t="s">
        <v>50</v>
      </c>
      <c r="K70" s="18" t="s">
        <v>50</v>
      </c>
      <c r="L70" s="18" t="s">
        <v>50</v>
      </c>
      <c r="M70" s="292"/>
      <c r="N70" s="219"/>
      <c r="O70" s="105"/>
      <c r="P70" s="105"/>
      <c r="Q70" s="105"/>
      <c r="R70" s="129"/>
      <c r="S70" s="184"/>
    </row>
    <row r="71" spans="1:19" ht="60.75" customHeight="1">
      <c r="A71" s="696"/>
      <c r="B71" s="651"/>
      <c r="C71" s="724"/>
      <c r="D71" s="180" t="s">
        <v>490</v>
      </c>
      <c r="E71" s="180" t="s">
        <v>220</v>
      </c>
      <c r="F71" s="18" t="s">
        <v>164</v>
      </c>
      <c r="G71" s="18" t="s">
        <v>22</v>
      </c>
      <c r="H71" s="18" t="s">
        <v>76</v>
      </c>
      <c r="I71" s="18" t="s">
        <v>100</v>
      </c>
      <c r="J71" s="18" t="s">
        <v>25</v>
      </c>
      <c r="K71" s="18" t="s">
        <v>75</v>
      </c>
      <c r="L71" s="18" t="s">
        <v>75</v>
      </c>
      <c r="M71" s="292"/>
      <c r="N71" s="219"/>
      <c r="O71" s="105"/>
      <c r="P71" s="105"/>
      <c r="Q71" s="105"/>
      <c r="R71" s="129"/>
      <c r="S71" s="306"/>
    </row>
    <row r="72" spans="1:19" ht="38.25" customHeight="1">
      <c r="A72" s="696"/>
      <c r="B72" s="651"/>
      <c r="C72" s="724"/>
      <c r="D72" s="180" t="s">
        <v>491</v>
      </c>
      <c r="E72" s="180" t="s">
        <v>812</v>
      </c>
      <c r="F72" s="18" t="s">
        <v>164</v>
      </c>
      <c r="G72" s="18" t="s">
        <v>22</v>
      </c>
      <c r="H72" s="18" t="s">
        <v>50</v>
      </c>
      <c r="I72" s="18" t="s">
        <v>50</v>
      </c>
      <c r="J72" s="18" t="s">
        <v>28</v>
      </c>
      <c r="K72" s="18" t="s">
        <v>50</v>
      </c>
      <c r="L72" s="18" t="s">
        <v>22</v>
      </c>
      <c r="M72" s="292"/>
      <c r="N72" s="219"/>
      <c r="O72" s="105"/>
      <c r="P72" s="105"/>
      <c r="Q72" s="105"/>
      <c r="R72" s="129"/>
      <c r="S72" s="190"/>
    </row>
    <row r="73" spans="1:19" ht="48" customHeight="1">
      <c r="A73" s="679">
        <v>5.0000000000000001E-3</v>
      </c>
      <c r="B73" s="706" t="s">
        <v>265</v>
      </c>
      <c r="C73" s="594" t="s">
        <v>434</v>
      </c>
      <c r="D73" s="174" t="s">
        <v>316</v>
      </c>
      <c r="E73" s="385" t="s">
        <v>108</v>
      </c>
      <c r="F73" s="29" t="s">
        <v>19</v>
      </c>
      <c r="G73" s="440" t="s">
        <v>28</v>
      </c>
      <c r="H73" s="440" t="s">
        <v>84</v>
      </c>
      <c r="I73" s="440" t="s">
        <v>85</v>
      </c>
      <c r="J73" s="440" t="s">
        <v>23</v>
      </c>
      <c r="K73" s="440" t="s">
        <v>25</v>
      </c>
      <c r="L73" s="440" t="s">
        <v>85</v>
      </c>
      <c r="M73" s="269"/>
      <c r="N73" s="219"/>
      <c r="O73" s="105"/>
      <c r="P73" s="105"/>
      <c r="Q73" s="105"/>
      <c r="R73" s="54"/>
      <c r="S73" s="439"/>
    </row>
    <row r="74" spans="1:19" ht="69" customHeight="1">
      <c r="A74" s="680"/>
      <c r="B74" s="707"/>
      <c r="C74" s="596"/>
      <c r="D74" s="174" t="s">
        <v>221</v>
      </c>
      <c r="E74" s="385" t="s">
        <v>225</v>
      </c>
      <c r="F74" s="29" t="s">
        <v>19</v>
      </c>
      <c r="G74" s="29" t="s">
        <v>22</v>
      </c>
      <c r="H74" s="38" t="s">
        <v>75</v>
      </c>
      <c r="I74" s="38" t="s">
        <v>25</v>
      </c>
      <c r="J74" s="29" t="s">
        <v>50</v>
      </c>
      <c r="K74" s="29" t="s">
        <v>50</v>
      </c>
      <c r="L74" s="19" t="s">
        <v>50</v>
      </c>
      <c r="M74" s="215"/>
      <c r="N74" s="219"/>
      <c r="O74" s="105"/>
      <c r="P74" s="105"/>
      <c r="Q74" s="105"/>
      <c r="R74" s="54"/>
      <c r="S74" s="195"/>
    </row>
    <row r="75" spans="1:19" ht="56.25">
      <c r="A75" s="131">
        <v>0.06</v>
      </c>
      <c r="B75" s="481" t="s">
        <v>592</v>
      </c>
      <c r="C75" s="517" t="s">
        <v>439</v>
      </c>
      <c r="D75" s="176" t="s">
        <v>355</v>
      </c>
      <c r="E75" s="172" t="s">
        <v>854</v>
      </c>
      <c r="F75" s="103" t="s">
        <v>19</v>
      </c>
      <c r="G75" s="322" t="s">
        <v>22</v>
      </c>
      <c r="H75" s="322" t="s">
        <v>83</v>
      </c>
      <c r="I75" s="338" t="s">
        <v>100</v>
      </c>
      <c r="J75" s="322" t="s">
        <v>50</v>
      </c>
      <c r="K75" s="322" t="s">
        <v>85</v>
      </c>
      <c r="L75" s="322" t="s">
        <v>85</v>
      </c>
      <c r="M75" s="264"/>
      <c r="N75" s="208"/>
      <c r="O75" s="71"/>
      <c r="P75" s="116"/>
      <c r="Q75" s="71"/>
      <c r="R75" s="71"/>
      <c r="S75" s="306"/>
    </row>
    <row r="76" spans="1:19" s="288" customFormat="1" ht="12" customHeight="1">
      <c r="A76" s="142"/>
      <c r="B76" s="499"/>
      <c r="C76" s="525"/>
      <c r="D76" s="143"/>
      <c r="E76" s="143"/>
      <c r="F76" s="143"/>
      <c r="G76" s="158"/>
      <c r="H76" s="158"/>
      <c r="I76" s="158"/>
      <c r="J76" s="158"/>
      <c r="K76" s="158"/>
      <c r="L76" s="158"/>
      <c r="M76" s="216"/>
      <c r="N76" s="220"/>
      <c r="O76" s="160"/>
      <c r="P76" s="160"/>
      <c r="Q76" s="160"/>
      <c r="R76" s="160"/>
      <c r="S76" s="145"/>
    </row>
    <row r="77" spans="1:19" ht="25.9" customHeight="1">
      <c r="A77" s="335">
        <f>A9</f>
        <v>0.19999999999999998</v>
      </c>
      <c r="B77" s="500" t="s">
        <v>594</v>
      </c>
      <c r="C77" s="153"/>
      <c r="D77" s="154"/>
      <c r="E77" s="154"/>
      <c r="F77" s="155"/>
      <c r="G77" s="155"/>
      <c r="H77" s="155"/>
      <c r="I77" s="155"/>
      <c r="J77" s="155"/>
      <c r="K77" s="155"/>
      <c r="L77" s="155"/>
      <c r="M77" s="217"/>
      <c r="N77" s="221"/>
      <c r="O77" s="156"/>
      <c r="P77" s="156"/>
      <c r="Q77" s="156"/>
      <c r="R77" s="156"/>
      <c r="S77" s="152"/>
    </row>
    <row r="80" spans="1:19">
      <c r="R80" s="48"/>
    </row>
    <row r="83" ht="5.25" customHeight="1"/>
  </sheetData>
  <sheetProtection password="C01C" sheet="1" objects="1" scenarios="1"/>
  <mergeCells count="58">
    <mergeCell ref="D30:D31"/>
    <mergeCell ref="C30:C31"/>
    <mergeCell ref="B30:B31"/>
    <mergeCell ref="A30:A31"/>
    <mergeCell ref="A70:A72"/>
    <mergeCell ref="B70:B72"/>
    <mergeCell ref="C70:C72"/>
    <mergeCell ref="A49:A50"/>
    <mergeCell ref="B49:B50"/>
    <mergeCell ref="C49:C50"/>
    <mergeCell ref="A58:A61"/>
    <mergeCell ref="B58:B61"/>
    <mergeCell ref="C58:C61"/>
    <mergeCell ref="A52:A57"/>
    <mergeCell ref="B52:B57"/>
    <mergeCell ref="C52:C57"/>
    <mergeCell ref="A73:A74"/>
    <mergeCell ref="B73:B74"/>
    <mergeCell ref="C73:C74"/>
    <mergeCell ref="A67:A68"/>
    <mergeCell ref="B67:B68"/>
    <mergeCell ref="Q33:Q41"/>
    <mergeCell ref="A43:A45"/>
    <mergeCell ref="B43:B45"/>
    <mergeCell ref="C43:C45"/>
    <mergeCell ref="D49:D50"/>
    <mergeCell ref="A24:A26"/>
    <mergeCell ref="B24:B26"/>
    <mergeCell ref="C24:C26"/>
    <mergeCell ref="A33:A41"/>
    <mergeCell ref="B33:B41"/>
    <mergeCell ref="K7:K8"/>
    <mergeCell ref="L7:L8"/>
    <mergeCell ref="A16:A22"/>
    <mergeCell ref="B16:B22"/>
    <mergeCell ref="C18:C21"/>
    <mergeCell ref="D19:D21"/>
    <mergeCell ref="A9:A10"/>
    <mergeCell ref="B9:B10"/>
    <mergeCell ref="C9:C10"/>
    <mergeCell ref="D9:D10"/>
    <mergeCell ref="G7:G8"/>
    <mergeCell ref="A1:A3"/>
    <mergeCell ref="B1:O3"/>
    <mergeCell ref="R1:S2"/>
    <mergeCell ref="R3:S3"/>
    <mergeCell ref="A7:A8"/>
    <mergeCell ref="B7:B8"/>
    <mergeCell ref="C7:C8"/>
    <mergeCell ref="D7:D8"/>
    <mergeCell ref="E7:E8"/>
    <mergeCell ref="F7:F8"/>
    <mergeCell ref="M7:N7"/>
    <mergeCell ref="O7:R7"/>
    <mergeCell ref="S7:S8"/>
    <mergeCell ref="H7:H8"/>
    <mergeCell ref="I7:I8"/>
    <mergeCell ref="J7:J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fitToHeight="2" orientation="landscape" r:id="rId1"/>
  <headerFooter differentOddEven="1">
    <oddFooter>&amp;L&amp;D&amp;COficina Asesora de Planeación&amp;R&amp;P de &amp;N</oddFooter>
    <evenFooter>&amp;L&amp;D&amp;COficina Asesora de Planeación&amp;R&amp;P de &amp;N</evenFooter>
  </headerFooter>
  <rowBreaks count="2" manualBreakCount="2">
    <brk id="27" max="19" man="1"/>
    <brk id="77" max="18" man="1"/>
  </rowBreaks>
  <ignoredErrors>
    <ignoredError sqref="G57:L57 G60:L61 G14:L14 G16:L21 G22:L29 G30:L34 G35:L39 G40:L40 G43:L45 G47:L50 G53:L56 G52:L52 H63:L63 G65:L67 G68:L73 G74:L75 G59:J59 G58:J58 K58:K59 L58:L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4"/>
  <sheetViews>
    <sheetView zoomScaleSheetLayoutView="100" zoomScalePageLayoutView="80" workbookViewId="0">
      <selection sqref="A1:A3"/>
    </sheetView>
  </sheetViews>
  <sheetFormatPr baseColWidth="10" defaultColWidth="11.42578125" defaultRowHeight="11.25"/>
  <cols>
    <col min="1" max="1" width="17.85546875" style="58" customWidth="1"/>
    <col min="2" max="2" width="20.7109375" style="496" customWidth="1"/>
    <col min="3" max="3" width="14.5703125" style="414" customWidth="1"/>
    <col min="4" max="4" width="17.28515625" style="58" customWidth="1"/>
    <col min="5" max="5" width="14.42578125" style="58" customWidth="1"/>
    <col min="6" max="6" width="13.140625" style="414" customWidth="1"/>
    <col min="7" max="8" width="11.42578125" style="58" customWidth="1"/>
    <col min="9" max="9" width="10.85546875" style="58" customWidth="1"/>
    <col min="10" max="11" width="10.28515625" style="58" customWidth="1"/>
    <col min="12" max="12" width="11.140625" style="58" customWidth="1"/>
    <col min="13" max="13" width="10.140625" style="58" customWidth="1"/>
    <col min="14" max="14" width="10" style="58" customWidth="1"/>
    <col min="15" max="15" width="12.42578125" style="58" customWidth="1"/>
    <col min="16" max="16" width="12.7109375" style="58" customWidth="1"/>
    <col min="17" max="17" width="12.42578125" style="58" customWidth="1"/>
    <col min="18" max="18" width="13" style="58" customWidth="1"/>
    <col min="19" max="19" width="19.85546875" style="58" customWidth="1"/>
    <col min="20" max="16384" width="11.42578125" style="75"/>
  </cols>
  <sheetData>
    <row r="1" spans="1:19" ht="20.25" customHeight="1">
      <c r="A1" s="743"/>
      <c r="B1" s="746" t="s">
        <v>7</v>
      </c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56"/>
      <c r="Q1" s="57"/>
      <c r="R1" s="749" t="s">
        <v>17</v>
      </c>
      <c r="S1" s="749"/>
    </row>
    <row r="2" spans="1:19" ht="20.25" customHeight="1">
      <c r="A2" s="744"/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59"/>
      <c r="Q2" s="60"/>
      <c r="R2" s="749"/>
      <c r="S2" s="749"/>
    </row>
    <row r="3" spans="1:19" ht="20.25" customHeight="1">
      <c r="A3" s="745"/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61"/>
      <c r="Q3" s="62"/>
      <c r="R3" s="750" t="s">
        <v>6</v>
      </c>
      <c r="S3" s="751"/>
    </row>
    <row r="4" spans="1:19" ht="16.149999999999999" customHeight="1">
      <c r="A4" s="63" t="s">
        <v>63</v>
      </c>
      <c r="B4" s="490"/>
      <c r="C4" s="411"/>
      <c r="D4" s="64"/>
      <c r="E4" s="64"/>
      <c r="F4" s="411"/>
      <c r="G4" s="64"/>
      <c r="H4" s="64"/>
      <c r="I4" s="64"/>
      <c r="J4" s="64"/>
      <c r="K4" s="64" t="s">
        <v>496</v>
      </c>
      <c r="L4" s="64"/>
      <c r="N4" s="64"/>
      <c r="O4" s="64"/>
      <c r="P4" s="64"/>
      <c r="R4" s="65"/>
      <c r="S4" s="66"/>
    </row>
    <row r="5" spans="1:19" ht="14.25">
      <c r="A5" s="67" t="s">
        <v>64</v>
      </c>
      <c r="B5" s="491"/>
      <c r="C5" s="412"/>
      <c r="D5" s="68"/>
      <c r="E5" s="65"/>
      <c r="F5" s="412"/>
      <c r="G5" s="65"/>
      <c r="H5" s="65"/>
      <c r="I5" s="65"/>
      <c r="J5" s="65"/>
      <c r="K5" s="65" t="s">
        <v>495</v>
      </c>
      <c r="L5" s="65"/>
      <c r="N5" s="65"/>
      <c r="O5" s="65"/>
      <c r="P5" s="65"/>
      <c r="R5" s="69"/>
      <c r="S5" s="66"/>
    </row>
    <row r="6" spans="1:19" ht="7.15" customHeight="1">
      <c r="A6" s="70"/>
      <c r="B6" s="491"/>
      <c r="C6" s="412"/>
      <c r="D6" s="65"/>
      <c r="E6" s="65"/>
      <c r="F6" s="412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</row>
    <row r="7" spans="1:19" ht="13.9" customHeight="1">
      <c r="A7" s="734" t="s">
        <v>18</v>
      </c>
      <c r="B7" s="741" t="s">
        <v>5</v>
      </c>
      <c r="C7" s="734" t="s">
        <v>59</v>
      </c>
      <c r="D7" s="734" t="s">
        <v>16</v>
      </c>
      <c r="E7" s="734" t="s">
        <v>30</v>
      </c>
      <c r="F7" s="741" t="s">
        <v>8</v>
      </c>
      <c r="G7" s="741" t="s">
        <v>9</v>
      </c>
      <c r="H7" s="734" t="s">
        <v>29</v>
      </c>
      <c r="I7" s="734" t="s">
        <v>10</v>
      </c>
      <c r="J7" s="734" t="s">
        <v>11</v>
      </c>
      <c r="K7" s="734" t="s">
        <v>12</v>
      </c>
      <c r="L7" s="734" t="s">
        <v>13</v>
      </c>
      <c r="M7" s="734" t="s">
        <v>1</v>
      </c>
      <c r="N7" s="734"/>
      <c r="O7" s="734" t="s">
        <v>473</v>
      </c>
      <c r="P7" s="752"/>
      <c r="Q7" s="752"/>
      <c r="R7" s="752"/>
      <c r="S7" s="734" t="s">
        <v>0</v>
      </c>
    </row>
    <row r="8" spans="1:19" ht="52.5" customHeight="1">
      <c r="A8" s="734"/>
      <c r="B8" s="742"/>
      <c r="C8" s="734"/>
      <c r="D8" s="734"/>
      <c r="E8" s="734"/>
      <c r="F8" s="742"/>
      <c r="G8" s="742"/>
      <c r="H8" s="734"/>
      <c r="I8" s="734"/>
      <c r="J8" s="734"/>
      <c r="K8" s="734"/>
      <c r="L8" s="734"/>
      <c r="M8" s="268" t="s">
        <v>938</v>
      </c>
      <c r="N8" s="268" t="s">
        <v>937</v>
      </c>
      <c r="O8" s="457" t="s">
        <v>2</v>
      </c>
      <c r="P8" s="457" t="s">
        <v>14</v>
      </c>
      <c r="Q8" s="457" t="s">
        <v>3</v>
      </c>
      <c r="R8" s="457" t="s">
        <v>4</v>
      </c>
      <c r="S8" s="734"/>
    </row>
    <row r="9" spans="1:19" ht="81.75" customHeight="1">
      <c r="A9" s="456">
        <f>A11+A24+A39+A52+A63+A77+A89</f>
        <v>0.19999999999999998</v>
      </c>
      <c r="B9" s="489" t="s">
        <v>571</v>
      </c>
      <c r="C9" s="519" t="s">
        <v>426</v>
      </c>
      <c r="D9" s="181"/>
      <c r="E9" s="395" t="s">
        <v>425</v>
      </c>
      <c r="F9" s="18" t="s">
        <v>20</v>
      </c>
      <c r="G9" s="358" t="s">
        <v>72</v>
      </c>
      <c r="H9" s="358" t="s">
        <v>691</v>
      </c>
      <c r="I9" s="358" t="s">
        <v>31</v>
      </c>
      <c r="J9" s="358" t="s">
        <v>72</v>
      </c>
      <c r="K9" s="358" t="s">
        <v>49</v>
      </c>
      <c r="L9" s="358" t="s">
        <v>31</v>
      </c>
      <c r="M9" s="254"/>
      <c r="N9" s="254"/>
      <c r="O9" s="71"/>
      <c r="P9" s="71"/>
      <c r="Q9" s="71"/>
      <c r="R9" s="72"/>
      <c r="S9" s="190"/>
    </row>
    <row r="10" spans="1:19" ht="12.75" customHeight="1">
      <c r="A10" s="362"/>
      <c r="B10" s="492"/>
      <c r="C10" s="521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63"/>
      <c r="R10" s="163"/>
      <c r="S10" s="201"/>
    </row>
    <row r="11" spans="1:19" ht="45" customHeight="1">
      <c r="A11" s="730">
        <f>A14</f>
        <v>4.7500000000000001E-2</v>
      </c>
      <c r="B11" s="661" t="s">
        <v>572</v>
      </c>
      <c r="C11" s="735" t="s">
        <v>426</v>
      </c>
      <c r="D11" s="735"/>
      <c r="E11" s="81" t="s">
        <v>709</v>
      </c>
      <c r="F11" s="38" t="s">
        <v>20</v>
      </c>
      <c r="G11" s="447">
        <f>1-(9/34)</f>
        <v>0.73529411764705888</v>
      </c>
      <c r="H11" s="447">
        <f>(34/34)</f>
        <v>1</v>
      </c>
      <c r="I11" s="447">
        <v>0.9</v>
      </c>
      <c r="J11" s="447">
        <v>0.8</v>
      </c>
      <c r="K11" s="447">
        <v>0.85</v>
      </c>
      <c r="L11" s="447">
        <v>0.9</v>
      </c>
      <c r="M11" s="256"/>
      <c r="N11" s="256"/>
      <c r="O11" s="71"/>
      <c r="P11" s="71"/>
      <c r="Q11" s="71"/>
      <c r="R11" s="72"/>
      <c r="S11" s="190"/>
    </row>
    <row r="12" spans="1:19" ht="33.75">
      <c r="A12" s="731"/>
      <c r="B12" s="663"/>
      <c r="C12" s="736"/>
      <c r="D12" s="736"/>
      <c r="E12" s="172" t="s">
        <v>745</v>
      </c>
      <c r="F12" s="38" t="s">
        <v>746</v>
      </c>
      <c r="G12" s="338">
        <v>20</v>
      </c>
      <c r="H12" s="338" t="s">
        <v>88</v>
      </c>
      <c r="I12" s="338" t="s">
        <v>721</v>
      </c>
      <c r="J12" s="338" t="s">
        <v>85</v>
      </c>
      <c r="K12" s="338" t="s">
        <v>25</v>
      </c>
      <c r="L12" s="338" t="s">
        <v>57</v>
      </c>
      <c r="M12" s="282"/>
      <c r="N12" s="256"/>
      <c r="O12" s="71"/>
      <c r="P12" s="71"/>
      <c r="Q12" s="71"/>
      <c r="R12" s="72"/>
      <c r="S12" s="190"/>
    </row>
    <row r="13" spans="1:19" ht="12.75">
      <c r="A13" s="362"/>
      <c r="B13" s="492"/>
      <c r="C13" s="521"/>
      <c r="D13" s="196"/>
      <c r="E13" s="196"/>
      <c r="F13" s="196"/>
      <c r="G13" s="369"/>
      <c r="H13" s="369"/>
      <c r="I13" s="369"/>
      <c r="J13" s="369"/>
      <c r="K13" s="369"/>
      <c r="L13" s="369"/>
      <c r="M13" s="308"/>
      <c r="N13" s="134"/>
      <c r="O13" s="163"/>
      <c r="P13" s="163"/>
      <c r="Q13" s="163"/>
      <c r="R13" s="163"/>
      <c r="S13" s="201"/>
    </row>
    <row r="14" spans="1:19" ht="56.25">
      <c r="A14" s="730">
        <v>4.7500000000000001E-2</v>
      </c>
      <c r="B14" s="661" t="s">
        <v>573</v>
      </c>
      <c r="C14" s="735" t="s">
        <v>426</v>
      </c>
      <c r="D14" s="737"/>
      <c r="E14" s="172" t="s">
        <v>860</v>
      </c>
      <c r="F14" s="38" t="s">
        <v>19</v>
      </c>
      <c r="G14" s="338" t="s">
        <v>22</v>
      </c>
      <c r="H14" s="338" t="s">
        <v>57</v>
      </c>
      <c r="I14" s="338" t="s">
        <v>57</v>
      </c>
      <c r="J14" s="338" t="s">
        <v>57</v>
      </c>
      <c r="K14" s="338" t="s">
        <v>57</v>
      </c>
      <c r="L14" s="338" t="s">
        <v>57</v>
      </c>
      <c r="M14" s="282"/>
      <c r="N14" s="256"/>
      <c r="O14" s="71"/>
      <c r="P14" s="71"/>
      <c r="Q14" s="71"/>
      <c r="R14" s="73"/>
      <c r="S14" s="190"/>
    </row>
    <row r="15" spans="1:19" ht="45">
      <c r="A15" s="731"/>
      <c r="B15" s="663"/>
      <c r="C15" s="736"/>
      <c r="D15" s="738"/>
      <c r="E15" s="81" t="s">
        <v>284</v>
      </c>
      <c r="F15" s="38" t="s">
        <v>19</v>
      </c>
      <c r="G15" s="338">
        <v>0</v>
      </c>
      <c r="H15" s="344" t="s">
        <v>283</v>
      </c>
      <c r="I15" s="344" t="s">
        <v>28</v>
      </c>
      <c r="J15" s="344" t="s">
        <v>28</v>
      </c>
      <c r="K15" s="344" t="s">
        <v>28</v>
      </c>
      <c r="L15" s="344" t="s">
        <v>28</v>
      </c>
      <c r="M15" s="282"/>
      <c r="N15" s="256"/>
      <c r="O15" s="71"/>
      <c r="P15" s="71"/>
      <c r="Q15" s="71"/>
      <c r="R15" s="73"/>
      <c r="S15" s="190"/>
    </row>
    <row r="16" spans="1:19" ht="8.4499999999999993" customHeight="1">
      <c r="A16" s="362"/>
      <c r="B16" s="492"/>
      <c r="C16" s="521"/>
      <c r="D16" s="199"/>
      <c r="E16" s="401"/>
      <c r="F16" s="134"/>
      <c r="G16" s="369"/>
      <c r="H16" s="369"/>
      <c r="I16" s="369"/>
      <c r="J16" s="369"/>
      <c r="K16" s="369"/>
      <c r="L16" s="369"/>
      <c r="M16" s="222"/>
      <c r="N16" s="229"/>
      <c r="O16" s="163"/>
      <c r="P16" s="163"/>
      <c r="Q16" s="163"/>
      <c r="R16" s="163"/>
      <c r="S16" s="201"/>
    </row>
    <row r="17" spans="1:19" ht="99" customHeight="1">
      <c r="A17" s="732">
        <v>2.5000000000000001E-2</v>
      </c>
      <c r="B17" s="673" t="s">
        <v>523</v>
      </c>
      <c r="C17" s="735" t="s">
        <v>426</v>
      </c>
      <c r="D17" s="181" t="s">
        <v>524</v>
      </c>
      <c r="E17" s="81" t="s">
        <v>69</v>
      </c>
      <c r="F17" s="38" t="s">
        <v>19</v>
      </c>
      <c r="G17" s="322">
        <v>0</v>
      </c>
      <c r="H17" s="322" t="s">
        <v>283</v>
      </c>
      <c r="I17" s="322" t="s">
        <v>28</v>
      </c>
      <c r="J17" s="322" t="s">
        <v>28</v>
      </c>
      <c r="K17" s="322" t="s">
        <v>28</v>
      </c>
      <c r="L17" s="322" t="s">
        <v>28</v>
      </c>
      <c r="M17" s="261"/>
      <c r="N17" s="227"/>
      <c r="O17" s="71"/>
      <c r="P17" s="71"/>
      <c r="Q17" s="71"/>
      <c r="R17" s="73"/>
      <c r="S17" s="73"/>
    </row>
    <row r="18" spans="1:19" ht="64.5" customHeight="1">
      <c r="A18" s="754"/>
      <c r="B18" s="739"/>
      <c r="C18" s="740"/>
      <c r="D18" s="181" t="s">
        <v>861</v>
      </c>
      <c r="E18" s="81" t="s">
        <v>357</v>
      </c>
      <c r="F18" s="38" t="s">
        <v>19</v>
      </c>
      <c r="G18" s="338" t="s">
        <v>22</v>
      </c>
      <c r="H18" s="338" t="s">
        <v>57</v>
      </c>
      <c r="I18" s="322" t="s">
        <v>57</v>
      </c>
      <c r="J18" s="322" t="s">
        <v>57</v>
      </c>
      <c r="K18" s="322" t="s">
        <v>57</v>
      </c>
      <c r="L18" s="322" t="s">
        <v>57</v>
      </c>
      <c r="M18" s="261"/>
      <c r="N18" s="227"/>
      <c r="O18" s="71"/>
      <c r="P18" s="71"/>
      <c r="Q18" s="71"/>
      <c r="R18" s="73"/>
      <c r="S18" s="73"/>
    </row>
    <row r="19" spans="1:19" ht="78.75" customHeight="1">
      <c r="A19" s="733"/>
      <c r="B19" s="674"/>
      <c r="C19" s="736"/>
      <c r="D19" s="181" t="s">
        <v>773</v>
      </c>
      <c r="E19" s="81" t="s">
        <v>772</v>
      </c>
      <c r="F19" s="38" t="s">
        <v>19</v>
      </c>
      <c r="G19" s="322" t="s">
        <v>22</v>
      </c>
      <c r="H19" s="322" t="s">
        <v>88</v>
      </c>
      <c r="I19" s="322" t="s">
        <v>27</v>
      </c>
      <c r="J19" s="322" t="s">
        <v>22</v>
      </c>
      <c r="K19" s="338" t="s">
        <v>88</v>
      </c>
      <c r="L19" s="338" t="s">
        <v>76</v>
      </c>
      <c r="M19" s="261"/>
      <c r="N19" s="227"/>
      <c r="O19" s="71"/>
      <c r="P19" s="71"/>
      <c r="Q19" s="71"/>
      <c r="R19" s="73"/>
      <c r="S19" s="458"/>
    </row>
    <row r="20" spans="1:19" ht="55.5" customHeight="1">
      <c r="A20" s="454">
        <v>7.4999999999999997E-3</v>
      </c>
      <c r="B20" s="493" t="s">
        <v>452</v>
      </c>
      <c r="C20" s="38" t="s">
        <v>426</v>
      </c>
      <c r="D20" s="172" t="s">
        <v>408</v>
      </c>
      <c r="E20" s="81" t="s">
        <v>816</v>
      </c>
      <c r="F20" s="38" t="s">
        <v>19</v>
      </c>
      <c r="G20" s="322" t="s">
        <v>22</v>
      </c>
      <c r="H20" s="338" t="s">
        <v>28</v>
      </c>
      <c r="I20" s="338" t="s">
        <v>28</v>
      </c>
      <c r="J20" s="322" t="s">
        <v>28</v>
      </c>
      <c r="K20" s="322" t="s">
        <v>28</v>
      </c>
      <c r="L20" s="322" t="s">
        <v>28</v>
      </c>
      <c r="M20" s="261"/>
      <c r="N20" s="227"/>
      <c r="O20" s="71"/>
      <c r="P20" s="74"/>
      <c r="Q20" s="74"/>
      <c r="R20" s="73"/>
      <c r="S20" s="187"/>
    </row>
    <row r="21" spans="1:19" ht="158.25" customHeight="1">
      <c r="A21" s="130">
        <v>0.01</v>
      </c>
      <c r="B21" s="487" t="s">
        <v>557</v>
      </c>
      <c r="C21" s="517" t="s">
        <v>411</v>
      </c>
      <c r="D21" s="176" t="s">
        <v>412</v>
      </c>
      <c r="E21" s="298" t="s">
        <v>513</v>
      </c>
      <c r="F21" s="103" t="s">
        <v>514</v>
      </c>
      <c r="G21" s="322" t="s">
        <v>26</v>
      </c>
      <c r="H21" s="338" t="s">
        <v>33</v>
      </c>
      <c r="I21" s="338" t="s">
        <v>72</v>
      </c>
      <c r="J21" s="322" t="s">
        <v>26</v>
      </c>
      <c r="K21" s="338" t="s">
        <v>72</v>
      </c>
      <c r="L21" s="338" t="s">
        <v>72</v>
      </c>
      <c r="M21" s="261"/>
      <c r="N21" s="227"/>
      <c r="O21" s="74"/>
      <c r="P21" s="90"/>
      <c r="Q21" s="90"/>
      <c r="R21" s="73"/>
      <c r="S21" s="188"/>
    </row>
    <row r="22" spans="1:19" ht="158.25" customHeight="1">
      <c r="A22" s="130">
        <v>5.0000000000000001E-3</v>
      </c>
      <c r="B22" s="538" t="s">
        <v>923</v>
      </c>
      <c r="C22" s="539" t="s">
        <v>916</v>
      </c>
      <c r="D22" s="540" t="s">
        <v>922</v>
      </c>
      <c r="E22" s="537" t="s">
        <v>917</v>
      </c>
      <c r="F22" s="537" t="s">
        <v>20</v>
      </c>
      <c r="G22" s="338" t="s">
        <v>918</v>
      </c>
      <c r="H22" s="338" t="s">
        <v>919</v>
      </c>
      <c r="I22" s="338" t="s">
        <v>919</v>
      </c>
      <c r="J22" s="338" t="s">
        <v>920</v>
      </c>
      <c r="K22" s="338" t="s">
        <v>921</v>
      </c>
      <c r="L22" s="338" t="s">
        <v>919</v>
      </c>
      <c r="M22" s="261"/>
      <c r="N22" s="227"/>
      <c r="O22" s="74"/>
      <c r="P22" s="90"/>
      <c r="Q22" s="90"/>
      <c r="R22" s="73"/>
      <c r="S22" s="188"/>
    </row>
    <row r="23" spans="1:19" ht="12.75" customHeight="1">
      <c r="A23" s="363"/>
      <c r="B23" s="492"/>
      <c r="C23" s="521"/>
      <c r="D23" s="199"/>
      <c r="E23" s="401"/>
      <c r="F23" s="134"/>
      <c r="G23" s="369"/>
      <c r="H23" s="369"/>
      <c r="I23" s="369"/>
      <c r="J23" s="369"/>
      <c r="K23" s="369"/>
      <c r="L23" s="369"/>
      <c r="M23" s="222"/>
      <c r="N23" s="229"/>
      <c r="O23" s="135"/>
      <c r="P23" s="135"/>
      <c r="Q23" s="135"/>
      <c r="R23" s="135"/>
      <c r="S23" s="201"/>
    </row>
    <row r="24" spans="1:19" ht="63.75" customHeight="1">
      <c r="A24" s="455">
        <f>A26</f>
        <v>0.01</v>
      </c>
      <c r="B24" s="487" t="s">
        <v>576</v>
      </c>
      <c r="C24" s="517" t="s">
        <v>77</v>
      </c>
      <c r="D24" s="181"/>
      <c r="E24" s="81" t="s">
        <v>710</v>
      </c>
      <c r="F24" s="38" t="s">
        <v>20</v>
      </c>
      <c r="G24" s="338" t="s">
        <v>701</v>
      </c>
      <c r="H24" s="338" t="s">
        <v>49</v>
      </c>
      <c r="I24" s="338" t="s">
        <v>32</v>
      </c>
      <c r="J24" s="338" t="s">
        <v>66</v>
      </c>
      <c r="K24" s="338" t="s">
        <v>38</v>
      </c>
      <c r="L24" s="338" t="s">
        <v>32</v>
      </c>
      <c r="M24" s="125"/>
      <c r="N24" s="227"/>
      <c r="O24" s="74"/>
      <c r="P24" s="74"/>
      <c r="Q24" s="74"/>
      <c r="R24" s="73"/>
      <c r="S24" s="190"/>
    </row>
    <row r="25" spans="1:19" ht="12.75" customHeight="1">
      <c r="A25" s="363"/>
      <c r="B25" s="492"/>
      <c r="C25" s="521"/>
      <c r="D25" s="199"/>
      <c r="E25" s="401"/>
      <c r="F25" s="134"/>
      <c r="G25" s="369"/>
      <c r="H25" s="369"/>
      <c r="I25" s="369"/>
      <c r="J25" s="369"/>
      <c r="K25" s="369"/>
      <c r="L25" s="369"/>
      <c r="M25" s="222"/>
      <c r="N25" s="228"/>
      <c r="O25" s="163"/>
      <c r="P25" s="163"/>
      <c r="Q25" s="163"/>
      <c r="R25" s="163"/>
      <c r="S25" s="201"/>
    </row>
    <row r="26" spans="1:19" ht="56.25">
      <c r="A26" s="455">
        <f>A28+A34+A35+A37</f>
        <v>0.01</v>
      </c>
      <c r="B26" s="487" t="s">
        <v>577</v>
      </c>
      <c r="C26" s="517" t="s">
        <v>77</v>
      </c>
      <c r="D26" s="451"/>
      <c r="E26" s="81" t="s">
        <v>705</v>
      </c>
      <c r="F26" s="38" t="s">
        <v>19</v>
      </c>
      <c r="G26" s="338" t="s">
        <v>50</v>
      </c>
      <c r="H26" s="338" t="s">
        <v>57</v>
      </c>
      <c r="I26" s="338" t="s">
        <v>71</v>
      </c>
      <c r="J26" s="338" t="s">
        <v>28</v>
      </c>
      <c r="K26" s="338" t="s">
        <v>28</v>
      </c>
      <c r="L26" s="338" t="s">
        <v>28</v>
      </c>
      <c r="M26" s="261"/>
      <c r="N26" s="227"/>
      <c r="O26" s="74"/>
      <c r="P26" s="74"/>
      <c r="Q26" s="74"/>
      <c r="R26" s="73"/>
      <c r="S26" s="190"/>
    </row>
    <row r="27" spans="1:19" ht="12.75" customHeight="1">
      <c r="A27" s="363"/>
      <c r="B27" s="492"/>
      <c r="C27" s="521"/>
      <c r="D27" s="199"/>
      <c r="E27" s="401"/>
      <c r="F27" s="134"/>
      <c r="G27" s="369"/>
      <c r="H27" s="369"/>
      <c r="I27" s="369"/>
      <c r="J27" s="369"/>
      <c r="K27" s="369"/>
      <c r="L27" s="369"/>
      <c r="M27" s="222"/>
      <c r="N27" s="228"/>
      <c r="O27" s="163"/>
      <c r="P27" s="163"/>
      <c r="Q27" s="163"/>
      <c r="R27" s="163"/>
      <c r="S27" s="201"/>
    </row>
    <row r="28" spans="1:19" ht="77.25" customHeight="1">
      <c r="A28" s="732">
        <v>2.5000000000000001E-3</v>
      </c>
      <c r="B28" s="673" t="s">
        <v>413</v>
      </c>
      <c r="C28" s="668" t="s">
        <v>374</v>
      </c>
      <c r="D28" s="172" t="s">
        <v>588</v>
      </c>
      <c r="E28" s="81" t="s">
        <v>80</v>
      </c>
      <c r="F28" s="38" t="s">
        <v>19</v>
      </c>
      <c r="G28" s="338" t="s">
        <v>28</v>
      </c>
      <c r="H28" s="338" t="s">
        <v>28</v>
      </c>
      <c r="I28" s="338" t="s">
        <v>28</v>
      </c>
      <c r="J28" s="338" t="s">
        <v>28</v>
      </c>
      <c r="K28" s="338" t="s">
        <v>22</v>
      </c>
      <c r="L28" s="338" t="s">
        <v>22</v>
      </c>
      <c r="M28" s="261"/>
      <c r="N28" s="227"/>
      <c r="O28" s="74"/>
      <c r="P28" s="74"/>
      <c r="Q28" s="74"/>
      <c r="R28" s="73"/>
      <c r="S28" s="73"/>
    </row>
    <row r="29" spans="1:19" ht="39" customHeight="1">
      <c r="A29" s="754"/>
      <c r="B29" s="739"/>
      <c r="C29" s="669"/>
      <c r="D29" s="172" t="s">
        <v>91</v>
      </c>
      <c r="E29" s="81" t="s">
        <v>586</v>
      </c>
      <c r="F29" s="38" t="s">
        <v>19</v>
      </c>
      <c r="G29" s="338" t="s">
        <v>22</v>
      </c>
      <c r="H29" s="338" t="s">
        <v>28</v>
      </c>
      <c r="I29" s="338" t="s">
        <v>28</v>
      </c>
      <c r="J29" s="338" t="s">
        <v>28</v>
      </c>
      <c r="K29" s="338" t="s">
        <v>22</v>
      </c>
      <c r="L29" s="338" t="s">
        <v>22</v>
      </c>
      <c r="M29" s="261"/>
      <c r="N29" s="227"/>
      <c r="O29" s="74"/>
      <c r="P29" s="74"/>
      <c r="Q29" s="74"/>
      <c r="R29" s="73"/>
      <c r="S29" s="73"/>
    </row>
    <row r="30" spans="1:19" ht="39.75" customHeight="1">
      <c r="A30" s="754"/>
      <c r="B30" s="739"/>
      <c r="C30" s="669"/>
      <c r="D30" s="172" t="s">
        <v>92</v>
      </c>
      <c r="E30" s="81" t="s">
        <v>587</v>
      </c>
      <c r="F30" s="38" t="s">
        <v>19</v>
      </c>
      <c r="G30" s="338" t="s">
        <v>22</v>
      </c>
      <c r="H30" s="338" t="s">
        <v>28</v>
      </c>
      <c r="I30" s="338" t="s">
        <v>28</v>
      </c>
      <c r="J30" s="338" t="s">
        <v>28</v>
      </c>
      <c r="K30" s="338" t="s">
        <v>22</v>
      </c>
      <c r="L30" s="338" t="s">
        <v>22</v>
      </c>
      <c r="M30" s="261"/>
      <c r="N30" s="227"/>
      <c r="O30" s="74"/>
      <c r="P30" s="74"/>
      <c r="Q30" s="74"/>
      <c r="R30" s="73"/>
      <c r="S30" s="73"/>
    </row>
    <row r="31" spans="1:19" ht="42" customHeight="1">
      <c r="A31" s="754"/>
      <c r="B31" s="739"/>
      <c r="C31" s="669"/>
      <c r="D31" s="172" t="s">
        <v>93</v>
      </c>
      <c r="E31" s="81" t="s">
        <v>587</v>
      </c>
      <c r="F31" s="38" t="s">
        <v>19</v>
      </c>
      <c r="G31" s="338" t="s">
        <v>22</v>
      </c>
      <c r="H31" s="338" t="s">
        <v>28</v>
      </c>
      <c r="I31" s="338" t="s">
        <v>28</v>
      </c>
      <c r="J31" s="338" t="s">
        <v>28</v>
      </c>
      <c r="K31" s="338" t="s">
        <v>28</v>
      </c>
      <c r="L31" s="338" t="s">
        <v>22</v>
      </c>
      <c r="M31" s="261"/>
      <c r="N31" s="227"/>
      <c r="O31" s="74"/>
      <c r="P31" s="74"/>
      <c r="Q31" s="74"/>
      <c r="R31" s="73"/>
      <c r="S31" s="73"/>
    </row>
    <row r="32" spans="1:19" ht="35.25" customHeight="1">
      <c r="A32" s="754"/>
      <c r="B32" s="739"/>
      <c r="C32" s="669"/>
      <c r="D32" s="172" t="s">
        <v>94</v>
      </c>
      <c r="E32" s="81" t="s">
        <v>587</v>
      </c>
      <c r="F32" s="38" t="s">
        <v>19</v>
      </c>
      <c r="G32" s="338" t="s">
        <v>28</v>
      </c>
      <c r="H32" s="338" t="s">
        <v>28</v>
      </c>
      <c r="I32" s="338" t="s">
        <v>28</v>
      </c>
      <c r="J32" s="338" t="s">
        <v>28</v>
      </c>
      <c r="K32" s="338" t="s">
        <v>22</v>
      </c>
      <c r="L32" s="338" t="s">
        <v>22</v>
      </c>
      <c r="M32" s="261"/>
      <c r="N32" s="227"/>
      <c r="O32" s="74"/>
      <c r="P32" s="74"/>
      <c r="Q32" s="74"/>
      <c r="R32" s="73"/>
      <c r="S32" s="73"/>
    </row>
    <row r="33" spans="1:19" ht="43.5" customHeight="1">
      <c r="A33" s="733"/>
      <c r="B33" s="674"/>
      <c r="C33" s="670"/>
      <c r="D33" s="172" t="s">
        <v>95</v>
      </c>
      <c r="E33" s="81" t="s">
        <v>587</v>
      </c>
      <c r="F33" s="38" t="s">
        <v>19</v>
      </c>
      <c r="G33" s="338" t="s">
        <v>28</v>
      </c>
      <c r="H33" s="338" t="s">
        <v>28</v>
      </c>
      <c r="I33" s="338" t="s">
        <v>28</v>
      </c>
      <c r="J33" s="338" t="s">
        <v>28</v>
      </c>
      <c r="K33" s="338" t="s">
        <v>22</v>
      </c>
      <c r="L33" s="338" t="s">
        <v>22</v>
      </c>
      <c r="M33" s="261"/>
      <c r="N33" s="227"/>
      <c r="O33" s="74"/>
      <c r="P33" s="74"/>
      <c r="Q33" s="74"/>
      <c r="R33" s="73"/>
      <c r="S33" s="73"/>
    </row>
    <row r="34" spans="1:19" ht="48.75" customHeight="1">
      <c r="A34" s="478">
        <v>2.5000000000000001E-3</v>
      </c>
      <c r="B34" s="487" t="s">
        <v>233</v>
      </c>
      <c r="C34" s="517" t="s">
        <v>77</v>
      </c>
      <c r="D34" s="172" t="s">
        <v>277</v>
      </c>
      <c r="E34" s="172" t="s">
        <v>587</v>
      </c>
      <c r="F34" s="38" t="s">
        <v>19</v>
      </c>
      <c r="G34" s="338" t="s">
        <v>28</v>
      </c>
      <c r="H34" s="338" t="s">
        <v>28</v>
      </c>
      <c r="I34" s="338" t="s">
        <v>28</v>
      </c>
      <c r="J34" s="338" t="s">
        <v>28</v>
      </c>
      <c r="K34" s="338" t="s">
        <v>28</v>
      </c>
      <c r="L34" s="338" t="s">
        <v>22</v>
      </c>
      <c r="M34" s="261"/>
      <c r="N34" s="227"/>
      <c r="O34" s="90"/>
      <c r="P34" s="90"/>
      <c r="Q34" s="90"/>
      <c r="R34" s="73"/>
      <c r="S34" s="188"/>
    </row>
    <row r="35" spans="1:19" ht="40.5" customHeight="1">
      <c r="A35" s="732">
        <v>2.5000000000000001E-3</v>
      </c>
      <c r="B35" s="673" t="s">
        <v>515</v>
      </c>
      <c r="C35" s="668" t="s">
        <v>77</v>
      </c>
      <c r="D35" s="172" t="s">
        <v>96</v>
      </c>
      <c r="E35" s="81" t="s">
        <v>97</v>
      </c>
      <c r="F35" s="38" t="s">
        <v>19</v>
      </c>
      <c r="G35" s="338" t="s">
        <v>28</v>
      </c>
      <c r="H35" s="338" t="s">
        <v>74</v>
      </c>
      <c r="I35" s="338" t="s">
        <v>83</v>
      </c>
      <c r="J35" s="338" t="s">
        <v>75</v>
      </c>
      <c r="K35" s="338" t="s">
        <v>75</v>
      </c>
      <c r="L35" s="338" t="s">
        <v>75</v>
      </c>
      <c r="M35" s="261"/>
      <c r="N35" s="227"/>
      <c r="O35" s="90"/>
      <c r="P35" s="90"/>
      <c r="Q35" s="90"/>
      <c r="R35" s="73"/>
      <c r="S35" s="188"/>
    </row>
    <row r="36" spans="1:19" ht="51.75" customHeight="1">
      <c r="A36" s="733"/>
      <c r="B36" s="753"/>
      <c r="C36" s="670"/>
      <c r="D36" s="172" t="s">
        <v>98</v>
      </c>
      <c r="E36" s="81" t="s">
        <v>99</v>
      </c>
      <c r="F36" s="38" t="s">
        <v>19</v>
      </c>
      <c r="G36" s="338" t="s">
        <v>28</v>
      </c>
      <c r="H36" s="338" t="s">
        <v>100</v>
      </c>
      <c r="I36" s="338" t="s">
        <v>67</v>
      </c>
      <c r="J36" s="338" t="s">
        <v>71</v>
      </c>
      <c r="K36" s="338" t="s">
        <v>71</v>
      </c>
      <c r="L36" s="338" t="s">
        <v>71</v>
      </c>
      <c r="M36" s="261"/>
      <c r="N36" s="227"/>
      <c r="O36" s="90"/>
      <c r="P36" s="90"/>
      <c r="Q36" s="90"/>
      <c r="R36" s="73"/>
      <c r="S36" s="188"/>
    </row>
    <row r="37" spans="1:19" ht="72" customHeight="1">
      <c r="A37" s="454">
        <v>2.5000000000000001E-3</v>
      </c>
      <c r="B37" s="487" t="s">
        <v>234</v>
      </c>
      <c r="C37" s="517" t="s">
        <v>447</v>
      </c>
      <c r="D37" s="172" t="s">
        <v>455</v>
      </c>
      <c r="E37" s="172" t="s">
        <v>80</v>
      </c>
      <c r="F37" s="38" t="s">
        <v>19</v>
      </c>
      <c r="G37" s="338" t="s">
        <v>22</v>
      </c>
      <c r="H37" s="338" t="s">
        <v>28</v>
      </c>
      <c r="I37" s="338" t="s">
        <v>28</v>
      </c>
      <c r="J37" s="338" t="s">
        <v>22</v>
      </c>
      <c r="K37" s="338" t="s">
        <v>28</v>
      </c>
      <c r="L37" s="338" t="s">
        <v>22</v>
      </c>
      <c r="M37" s="125"/>
      <c r="N37" s="227"/>
      <c r="O37" s="90"/>
      <c r="P37" s="90"/>
      <c r="Q37" s="90"/>
      <c r="R37" s="73"/>
      <c r="S37" s="187"/>
    </row>
    <row r="38" spans="1:19" ht="18.75" customHeight="1">
      <c r="A38" s="364"/>
      <c r="B38" s="403"/>
      <c r="C38" s="166"/>
      <c r="D38" s="199"/>
      <c r="E38" s="401"/>
      <c r="F38" s="134"/>
      <c r="G38" s="369"/>
      <c r="H38" s="369"/>
      <c r="I38" s="369"/>
      <c r="J38" s="369"/>
      <c r="K38" s="369"/>
      <c r="L38" s="369"/>
      <c r="M38" s="222"/>
      <c r="N38" s="229"/>
      <c r="O38" s="163"/>
      <c r="P38" s="163"/>
      <c r="Q38" s="163"/>
      <c r="R38" s="163"/>
      <c r="S38" s="201"/>
    </row>
    <row r="39" spans="1:19" ht="123.75" customHeight="1">
      <c r="A39" s="456">
        <f>A41</f>
        <v>2.9999999999999995E-2</v>
      </c>
      <c r="B39" s="487" t="s">
        <v>578</v>
      </c>
      <c r="C39" s="517" t="s">
        <v>446</v>
      </c>
      <c r="D39" s="451"/>
      <c r="E39" s="81" t="s">
        <v>373</v>
      </c>
      <c r="F39" s="38" t="s">
        <v>711</v>
      </c>
      <c r="G39" s="338" t="s">
        <v>65</v>
      </c>
      <c r="H39" s="338" t="s">
        <v>57</v>
      </c>
      <c r="I39" s="338" t="s">
        <v>57</v>
      </c>
      <c r="J39" s="338" t="s">
        <v>85</v>
      </c>
      <c r="K39" s="338" t="s">
        <v>25</v>
      </c>
      <c r="L39" s="338" t="s">
        <v>57</v>
      </c>
      <c r="M39" s="282"/>
      <c r="N39" s="257"/>
      <c r="O39" s="71"/>
      <c r="P39" s="71"/>
      <c r="Q39" s="71"/>
      <c r="R39" s="72"/>
      <c r="S39" s="190"/>
    </row>
    <row r="40" spans="1:19" ht="16.5" customHeight="1">
      <c r="A40" s="363"/>
      <c r="B40" s="492"/>
      <c r="C40" s="521"/>
      <c r="D40" s="199"/>
      <c r="E40" s="401"/>
      <c r="F40" s="134"/>
      <c r="G40" s="369"/>
      <c r="H40" s="369"/>
      <c r="I40" s="369"/>
      <c r="J40" s="369"/>
      <c r="K40" s="369"/>
      <c r="L40" s="369"/>
      <c r="M40" s="134"/>
      <c r="N40" s="134"/>
      <c r="O40" s="163"/>
      <c r="P40" s="163"/>
      <c r="Q40" s="163"/>
      <c r="R40" s="164"/>
      <c r="S40" s="201"/>
    </row>
    <row r="41" spans="1:19" ht="22.5" customHeight="1">
      <c r="A41" s="461">
        <f>A43+A48+A49+A50</f>
        <v>2.9999999999999995E-2</v>
      </c>
      <c r="B41" s="487" t="s">
        <v>579</v>
      </c>
      <c r="C41" s="516"/>
      <c r="D41" s="460"/>
      <c r="E41" s="391"/>
      <c r="F41" s="46"/>
      <c r="G41" s="338"/>
      <c r="H41" s="344"/>
      <c r="I41" s="344"/>
      <c r="J41" s="322"/>
      <c r="K41" s="344"/>
      <c r="L41" s="344"/>
      <c r="M41" s="249"/>
      <c r="N41" s="249"/>
      <c r="O41" s="88"/>
      <c r="P41" s="89"/>
      <c r="Q41" s="89"/>
      <c r="R41" s="72"/>
      <c r="S41" s="190"/>
    </row>
    <row r="42" spans="1:19" ht="12.75">
      <c r="A42" s="365"/>
      <c r="B42" s="402"/>
      <c r="C42" s="207"/>
      <c r="D42" s="197"/>
      <c r="E42" s="402"/>
      <c r="F42" s="207"/>
      <c r="G42" s="370"/>
      <c r="H42" s="370"/>
      <c r="I42" s="370"/>
      <c r="J42" s="370"/>
      <c r="K42" s="370"/>
      <c r="L42" s="370"/>
      <c r="M42" s="223"/>
      <c r="N42" s="229"/>
      <c r="O42" s="163"/>
      <c r="P42" s="163"/>
      <c r="Q42" s="163"/>
      <c r="R42" s="163"/>
      <c r="S42" s="197"/>
    </row>
    <row r="43" spans="1:19" ht="51.75" customHeight="1">
      <c r="A43" s="656">
        <v>2.2499999999999999E-2</v>
      </c>
      <c r="B43" s="673" t="s">
        <v>378</v>
      </c>
      <c r="C43" s="735" t="s">
        <v>166</v>
      </c>
      <c r="D43" s="172" t="s">
        <v>245</v>
      </c>
      <c r="E43" s="81" t="s">
        <v>159</v>
      </c>
      <c r="F43" s="38" t="s">
        <v>19</v>
      </c>
      <c r="G43" s="338" t="s">
        <v>285</v>
      </c>
      <c r="H43" s="338" t="s">
        <v>28</v>
      </c>
      <c r="I43" s="338" t="s">
        <v>28</v>
      </c>
      <c r="J43" s="338" t="s">
        <v>28</v>
      </c>
      <c r="K43" s="338" t="s">
        <v>22</v>
      </c>
      <c r="L43" s="338" t="s">
        <v>28</v>
      </c>
      <c r="M43" s="562"/>
      <c r="N43" s="562"/>
      <c r="O43" s="90"/>
      <c r="P43" s="74"/>
      <c r="Q43" s="91"/>
      <c r="R43" s="73"/>
      <c r="S43" s="73"/>
    </row>
    <row r="44" spans="1:19" ht="28.5" customHeight="1">
      <c r="A44" s="660"/>
      <c r="B44" s="739"/>
      <c r="C44" s="740"/>
      <c r="D44" s="172" t="s">
        <v>286</v>
      </c>
      <c r="E44" s="81" t="s">
        <v>830</v>
      </c>
      <c r="F44" s="38" t="s">
        <v>19</v>
      </c>
      <c r="G44" s="338" t="s">
        <v>22</v>
      </c>
      <c r="H44" s="338" t="s">
        <v>28</v>
      </c>
      <c r="I44" s="338" t="s">
        <v>28</v>
      </c>
      <c r="J44" s="322" t="s">
        <v>22</v>
      </c>
      <c r="K44" s="338" t="s">
        <v>28</v>
      </c>
      <c r="L44" s="338" t="s">
        <v>28</v>
      </c>
      <c r="M44" s="562"/>
      <c r="N44" s="562"/>
      <c r="O44" s="90"/>
      <c r="P44" s="74"/>
      <c r="Q44" s="91"/>
      <c r="R44" s="73"/>
      <c r="S44" s="73"/>
    </row>
    <row r="45" spans="1:19" ht="61.5" customHeight="1">
      <c r="A45" s="660"/>
      <c r="B45" s="739"/>
      <c r="C45" s="740"/>
      <c r="D45" s="172" t="s">
        <v>362</v>
      </c>
      <c r="E45" s="81" t="s">
        <v>160</v>
      </c>
      <c r="F45" s="38" t="s">
        <v>19</v>
      </c>
      <c r="G45" s="338" t="s">
        <v>22</v>
      </c>
      <c r="H45" s="322" t="s">
        <v>28</v>
      </c>
      <c r="I45" s="322" t="s">
        <v>28</v>
      </c>
      <c r="J45" s="322" t="s">
        <v>22</v>
      </c>
      <c r="K45" s="338" t="s">
        <v>28</v>
      </c>
      <c r="L45" s="338" t="s">
        <v>28</v>
      </c>
      <c r="M45" s="562"/>
      <c r="N45" s="562"/>
      <c r="O45" s="90"/>
      <c r="P45" s="74"/>
      <c r="Q45" s="91"/>
      <c r="R45" s="73"/>
      <c r="S45" s="73"/>
    </row>
    <row r="46" spans="1:19" ht="61.5" customHeight="1">
      <c r="A46" s="660"/>
      <c r="B46" s="739"/>
      <c r="C46" s="740"/>
      <c r="D46" s="391" t="s">
        <v>831</v>
      </c>
      <c r="E46" s="391" t="s">
        <v>831</v>
      </c>
      <c r="F46" s="46" t="s">
        <v>19</v>
      </c>
      <c r="G46" s="338" t="s">
        <v>22</v>
      </c>
      <c r="H46" s="322" t="s">
        <v>71</v>
      </c>
      <c r="I46" s="322" t="s">
        <v>50</v>
      </c>
      <c r="J46" s="322" t="s">
        <v>22</v>
      </c>
      <c r="K46" s="338" t="s">
        <v>28</v>
      </c>
      <c r="L46" s="338" t="s">
        <v>28</v>
      </c>
      <c r="M46" s="562"/>
      <c r="N46" s="562"/>
      <c r="O46" s="90"/>
      <c r="P46" s="74"/>
      <c r="Q46" s="91"/>
      <c r="R46" s="73"/>
      <c r="S46" s="73"/>
    </row>
    <row r="47" spans="1:19" ht="45">
      <c r="A47" s="657"/>
      <c r="B47" s="674"/>
      <c r="C47" s="736"/>
      <c r="D47" s="172" t="s">
        <v>82</v>
      </c>
      <c r="E47" s="81" t="s">
        <v>712</v>
      </c>
      <c r="F47" s="38" t="s">
        <v>20</v>
      </c>
      <c r="G47" s="338" t="s">
        <v>22</v>
      </c>
      <c r="H47" s="338" t="s">
        <v>33</v>
      </c>
      <c r="I47" s="338" t="s">
        <v>33</v>
      </c>
      <c r="J47" s="338" t="s">
        <v>24</v>
      </c>
      <c r="K47" s="338" t="s">
        <v>38</v>
      </c>
      <c r="L47" s="338" t="s">
        <v>38</v>
      </c>
      <c r="M47" s="562"/>
      <c r="N47" s="562"/>
      <c r="O47" s="90"/>
      <c r="P47" s="74"/>
      <c r="Q47" s="91"/>
      <c r="R47" s="73"/>
      <c r="S47" s="73"/>
    </row>
    <row r="48" spans="1:19" ht="97.5" customHeight="1">
      <c r="A48" s="106">
        <v>2.5000000000000001E-3</v>
      </c>
      <c r="B48" s="426" t="s">
        <v>379</v>
      </c>
      <c r="C48" s="519" t="s">
        <v>445</v>
      </c>
      <c r="D48" s="172" t="s">
        <v>457</v>
      </c>
      <c r="E48" s="81" t="s">
        <v>522</v>
      </c>
      <c r="F48" s="38" t="s">
        <v>829</v>
      </c>
      <c r="G48" s="38" t="s">
        <v>287</v>
      </c>
      <c r="H48" s="38" t="s">
        <v>288</v>
      </c>
      <c r="I48" s="38" t="s">
        <v>288</v>
      </c>
      <c r="J48" s="38" t="s">
        <v>287</v>
      </c>
      <c r="K48" s="38" t="s">
        <v>288</v>
      </c>
      <c r="L48" s="38" t="s">
        <v>288</v>
      </c>
      <c r="M48" s="125"/>
      <c r="N48" s="227"/>
      <c r="O48" s="90"/>
      <c r="P48" s="90"/>
      <c r="Q48" s="74"/>
      <c r="R48" s="73"/>
      <c r="S48" s="188"/>
    </row>
    <row r="49" spans="1:21" ht="78.75" customHeight="1">
      <c r="A49" s="452">
        <v>2.5000000000000001E-3</v>
      </c>
      <c r="B49" s="487" t="s">
        <v>380</v>
      </c>
      <c r="C49" s="103" t="s">
        <v>426</v>
      </c>
      <c r="D49" s="176" t="s">
        <v>360</v>
      </c>
      <c r="E49" s="298" t="s">
        <v>361</v>
      </c>
      <c r="F49" s="103" t="s">
        <v>20</v>
      </c>
      <c r="G49" s="322" t="s">
        <v>86</v>
      </c>
      <c r="H49" s="322" t="s">
        <v>33</v>
      </c>
      <c r="I49" s="322" t="s">
        <v>33</v>
      </c>
      <c r="J49" s="322" t="s">
        <v>66</v>
      </c>
      <c r="K49" s="322" t="s">
        <v>72</v>
      </c>
      <c r="L49" s="322" t="s">
        <v>49</v>
      </c>
      <c r="M49" s="125"/>
      <c r="N49" s="227"/>
      <c r="O49" s="90"/>
      <c r="P49" s="90"/>
      <c r="Q49" s="90"/>
      <c r="R49" s="73"/>
      <c r="S49" s="188"/>
    </row>
    <row r="50" spans="1:21" ht="105.75" customHeight="1">
      <c r="A50" s="454">
        <v>2.5000000000000001E-3</v>
      </c>
      <c r="B50" s="487" t="s">
        <v>381</v>
      </c>
      <c r="C50" s="517" t="s">
        <v>591</v>
      </c>
      <c r="D50" s="451" t="s">
        <v>435</v>
      </c>
      <c r="E50" s="81" t="s">
        <v>516</v>
      </c>
      <c r="F50" s="38" t="s">
        <v>19</v>
      </c>
      <c r="G50" s="338" t="s">
        <v>22</v>
      </c>
      <c r="H50" s="338" t="s">
        <v>28</v>
      </c>
      <c r="I50" s="338" t="s">
        <v>28</v>
      </c>
      <c r="J50" s="338" t="s">
        <v>22</v>
      </c>
      <c r="K50" s="338" t="s">
        <v>22</v>
      </c>
      <c r="L50" s="338" t="s">
        <v>862</v>
      </c>
      <c r="M50" s="125"/>
      <c r="N50" s="227"/>
      <c r="O50" s="74"/>
      <c r="P50" s="90"/>
      <c r="Q50" s="90"/>
      <c r="R50" s="73"/>
      <c r="S50" s="188"/>
    </row>
    <row r="51" spans="1:21" s="204" customFormat="1" ht="15" customHeight="1">
      <c r="A51" s="165"/>
      <c r="B51" s="403"/>
      <c r="C51" s="166"/>
      <c r="D51" s="191"/>
      <c r="E51" s="403"/>
      <c r="F51" s="166"/>
      <c r="G51" s="371"/>
      <c r="H51" s="371"/>
      <c r="I51" s="371"/>
      <c r="J51" s="371"/>
      <c r="K51" s="371"/>
      <c r="L51" s="371"/>
      <c r="M51" s="224"/>
      <c r="N51" s="230"/>
      <c r="O51" s="167"/>
      <c r="P51" s="167"/>
      <c r="Q51" s="167"/>
      <c r="R51" s="167"/>
      <c r="S51" s="201"/>
    </row>
    <row r="52" spans="1:21" ht="83.45" customHeight="1">
      <c r="A52" s="456">
        <f>A54</f>
        <v>1.5000000000000001E-2</v>
      </c>
      <c r="B52" s="487" t="s">
        <v>580</v>
      </c>
      <c r="C52" s="517"/>
      <c r="D52" s="459"/>
      <c r="E52" s="81"/>
      <c r="F52" s="38"/>
      <c r="G52" s="338"/>
      <c r="H52" s="338"/>
      <c r="I52" s="338"/>
      <c r="J52" s="338"/>
      <c r="K52" s="338"/>
      <c r="L52" s="338"/>
      <c r="M52" s="257"/>
      <c r="N52" s="257"/>
      <c r="O52" s="71"/>
      <c r="P52" s="71"/>
      <c r="Q52" s="71"/>
      <c r="R52" s="72"/>
      <c r="S52" s="190"/>
    </row>
    <row r="53" spans="1:21" ht="12.75" customHeight="1">
      <c r="A53" s="364"/>
      <c r="B53" s="403"/>
      <c r="C53" s="166"/>
      <c r="D53" s="199"/>
      <c r="E53" s="401"/>
      <c r="F53" s="134"/>
      <c r="G53" s="369"/>
      <c r="H53" s="369"/>
      <c r="I53" s="369"/>
      <c r="J53" s="369"/>
      <c r="K53" s="369"/>
      <c r="L53" s="369"/>
      <c r="M53" s="134"/>
      <c r="N53" s="134"/>
      <c r="O53" s="167"/>
      <c r="P53" s="167"/>
      <c r="Q53" s="167"/>
      <c r="R53" s="167"/>
      <c r="S53" s="201"/>
    </row>
    <row r="54" spans="1:21" ht="67.5">
      <c r="A54" s="456">
        <f>A56+A58+A60+A61</f>
        <v>1.5000000000000001E-2</v>
      </c>
      <c r="B54" s="487" t="s">
        <v>581</v>
      </c>
      <c r="C54" s="517" t="s">
        <v>278</v>
      </c>
      <c r="D54" s="451" t="s">
        <v>365</v>
      </c>
      <c r="E54" s="81" t="s">
        <v>707</v>
      </c>
      <c r="F54" s="38" t="s">
        <v>20</v>
      </c>
      <c r="G54" s="338" t="s">
        <v>49</v>
      </c>
      <c r="H54" s="338" t="s">
        <v>367</v>
      </c>
      <c r="I54" s="338" t="s">
        <v>367</v>
      </c>
      <c r="J54" s="338" t="s">
        <v>367</v>
      </c>
      <c r="K54" s="338" t="s">
        <v>367</v>
      </c>
      <c r="L54" s="338" t="s">
        <v>367</v>
      </c>
      <c r="M54" s="257"/>
      <c r="N54" s="257"/>
      <c r="O54" s="71"/>
      <c r="P54" s="71"/>
      <c r="Q54" s="71"/>
      <c r="R54" s="72"/>
      <c r="S54" s="190"/>
    </row>
    <row r="55" spans="1:21" ht="8.4499999999999993" customHeight="1">
      <c r="A55" s="363"/>
      <c r="B55" s="492"/>
      <c r="C55" s="521"/>
      <c r="D55" s="199"/>
      <c r="E55" s="401"/>
      <c r="F55" s="134"/>
      <c r="G55" s="369"/>
      <c r="H55" s="369"/>
      <c r="I55" s="369"/>
      <c r="J55" s="369"/>
      <c r="K55" s="369"/>
      <c r="L55" s="369"/>
      <c r="M55" s="222"/>
      <c r="N55" s="228"/>
      <c r="O55" s="167"/>
      <c r="P55" s="167"/>
      <c r="Q55" s="167"/>
      <c r="R55" s="167"/>
      <c r="S55" s="201"/>
    </row>
    <row r="56" spans="1:21" ht="33.75">
      <c r="A56" s="732">
        <v>5.0000000000000001E-3</v>
      </c>
      <c r="B56" s="673" t="s">
        <v>235</v>
      </c>
      <c r="C56" s="735" t="s">
        <v>278</v>
      </c>
      <c r="D56" s="172" t="s">
        <v>454</v>
      </c>
      <c r="E56" s="81" t="s">
        <v>833</v>
      </c>
      <c r="F56" s="38" t="s">
        <v>19</v>
      </c>
      <c r="G56" s="338" t="s">
        <v>145</v>
      </c>
      <c r="H56" s="338" t="s">
        <v>68</v>
      </c>
      <c r="I56" s="338" t="s">
        <v>65</v>
      </c>
      <c r="J56" s="338" t="s">
        <v>145</v>
      </c>
      <c r="K56" s="338" t="s">
        <v>65</v>
      </c>
      <c r="L56" s="338" t="s">
        <v>65</v>
      </c>
      <c r="M56" s="261"/>
      <c r="N56" s="227"/>
      <c r="O56" s="563"/>
      <c r="P56" s="563"/>
      <c r="Q56" s="563"/>
      <c r="R56" s="563"/>
      <c r="S56" s="563"/>
    </row>
    <row r="57" spans="1:21" ht="56.25">
      <c r="A57" s="733"/>
      <c r="B57" s="674"/>
      <c r="C57" s="736"/>
      <c r="D57" s="172" t="s">
        <v>366</v>
      </c>
      <c r="E57" s="81" t="s">
        <v>548</v>
      </c>
      <c r="F57" s="103" t="s">
        <v>20</v>
      </c>
      <c r="G57" s="417" t="s">
        <v>747</v>
      </c>
      <c r="H57" s="417" t="s">
        <v>748</v>
      </c>
      <c r="I57" s="417" t="s">
        <v>748</v>
      </c>
      <c r="J57" s="417" t="s">
        <v>747</v>
      </c>
      <c r="K57" s="417" t="s">
        <v>749</v>
      </c>
      <c r="L57" s="417" t="s">
        <v>748</v>
      </c>
      <c r="M57" s="262"/>
      <c r="N57" s="227"/>
      <c r="O57" s="563"/>
      <c r="P57" s="563"/>
      <c r="Q57" s="563"/>
      <c r="R57" s="563"/>
      <c r="S57" s="563"/>
    </row>
    <row r="58" spans="1:21" ht="81.75" customHeight="1">
      <c r="A58" s="732">
        <v>5.0000000000000001E-3</v>
      </c>
      <c r="B58" s="673" t="s">
        <v>549</v>
      </c>
      <c r="C58" s="517" t="s">
        <v>518</v>
      </c>
      <c r="D58" s="176" t="s">
        <v>517</v>
      </c>
      <c r="E58" s="81" t="s">
        <v>832</v>
      </c>
      <c r="F58" s="38" t="s">
        <v>19</v>
      </c>
      <c r="G58" s="322" t="s">
        <v>552</v>
      </c>
      <c r="H58" s="322" t="s">
        <v>553</v>
      </c>
      <c r="I58" s="338" t="s">
        <v>863</v>
      </c>
      <c r="J58" s="338" t="s">
        <v>552</v>
      </c>
      <c r="K58" s="338" t="s">
        <v>824</v>
      </c>
      <c r="L58" s="338" t="s">
        <v>863</v>
      </c>
      <c r="M58" s="262"/>
      <c r="N58" s="227"/>
      <c r="O58" s="108"/>
      <c r="P58" s="108"/>
      <c r="Q58" s="108"/>
      <c r="R58" s="124"/>
      <c r="S58" s="318"/>
    </row>
    <row r="59" spans="1:21" ht="81.75" customHeight="1">
      <c r="A59" s="733"/>
      <c r="B59" s="674"/>
      <c r="C59" s="517" t="s">
        <v>278</v>
      </c>
      <c r="D59" s="451" t="s">
        <v>470</v>
      </c>
      <c r="E59" s="81" t="s">
        <v>70</v>
      </c>
      <c r="F59" s="38" t="s">
        <v>20</v>
      </c>
      <c r="G59" s="338" t="s">
        <v>66</v>
      </c>
      <c r="H59" s="338" t="s">
        <v>32</v>
      </c>
      <c r="I59" s="338" t="s">
        <v>72</v>
      </c>
      <c r="J59" s="338" t="s">
        <v>38</v>
      </c>
      <c r="K59" s="338" t="s">
        <v>72</v>
      </c>
      <c r="L59" s="338" t="s">
        <v>72</v>
      </c>
      <c r="M59" s="255"/>
      <c r="N59" s="256"/>
      <c r="O59" s="71"/>
      <c r="P59" s="71"/>
      <c r="Q59" s="71"/>
      <c r="R59" s="72"/>
      <c r="S59" s="190"/>
    </row>
    <row r="60" spans="1:21" ht="81.75" customHeight="1">
      <c r="A60" s="130">
        <v>2.5000000000000001E-3</v>
      </c>
      <c r="B60" s="487" t="s">
        <v>750</v>
      </c>
      <c r="C60" s="517" t="s">
        <v>550</v>
      </c>
      <c r="D60" s="176" t="s">
        <v>817</v>
      </c>
      <c r="E60" s="298" t="s">
        <v>489</v>
      </c>
      <c r="F60" s="38" t="s">
        <v>19</v>
      </c>
      <c r="G60" s="358" t="s">
        <v>701</v>
      </c>
      <c r="H60" s="345" t="s">
        <v>551</v>
      </c>
      <c r="I60" s="358" t="s">
        <v>825</v>
      </c>
      <c r="J60" s="358" t="s">
        <v>826</v>
      </c>
      <c r="K60" s="358" t="s">
        <v>827</v>
      </c>
      <c r="L60" s="358" t="s">
        <v>825</v>
      </c>
      <c r="M60" s="262"/>
      <c r="N60" s="227"/>
      <c r="O60" s="108"/>
      <c r="P60" s="108"/>
      <c r="Q60" s="108"/>
      <c r="R60" s="124"/>
      <c r="S60" s="318"/>
      <c r="T60" s="323"/>
      <c r="U60" s="323"/>
    </row>
    <row r="61" spans="1:21" ht="83.25" customHeight="1">
      <c r="A61" s="130">
        <v>2.5000000000000001E-3</v>
      </c>
      <c r="B61" s="487" t="s">
        <v>382</v>
      </c>
      <c r="C61" s="519" t="s">
        <v>166</v>
      </c>
      <c r="D61" s="172" t="s">
        <v>356</v>
      </c>
      <c r="E61" s="543" t="s">
        <v>926</v>
      </c>
      <c r="F61" s="38" t="s">
        <v>19</v>
      </c>
      <c r="G61" s="338" t="s">
        <v>364</v>
      </c>
      <c r="H61" s="372">
        <f>I61*2</f>
        <v>1050</v>
      </c>
      <c r="I61" s="372">
        <f>SUM(J61:L61)</f>
        <v>525</v>
      </c>
      <c r="J61" s="373">
        <v>172</v>
      </c>
      <c r="K61" s="373">
        <v>175</v>
      </c>
      <c r="L61" s="373">
        <v>178</v>
      </c>
      <c r="M61" s="261"/>
      <c r="N61" s="227"/>
      <c r="O61" s="108"/>
      <c r="P61" s="108"/>
      <c r="Q61" s="108"/>
      <c r="R61" s="124"/>
      <c r="S61" s="187"/>
    </row>
    <row r="62" spans="1:21" ht="18" customHeight="1">
      <c r="A62" s="363"/>
      <c r="B62" s="492"/>
      <c r="C62" s="521"/>
      <c r="D62" s="199"/>
      <c r="E62" s="401"/>
      <c r="F62" s="134"/>
      <c r="G62" s="369"/>
      <c r="H62" s="369"/>
      <c r="I62" s="369"/>
      <c r="J62" s="369"/>
      <c r="K62" s="369"/>
      <c r="L62" s="369"/>
      <c r="M62" s="222"/>
      <c r="N62" s="229"/>
      <c r="O62" s="167"/>
      <c r="P62" s="167"/>
      <c r="Q62" s="167"/>
      <c r="R62" s="167"/>
      <c r="S62" s="201"/>
    </row>
    <row r="63" spans="1:21" ht="75.599999999999994" customHeight="1">
      <c r="A63" s="456">
        <f>A65</f>
        <v>1.9999999999999997E-2</v>
      </c>
      <c r="B63" s="488" t="s">
        <v>582</v>
      </c>
      <c r="C63" s="517" t="s">
        <v>79</v>
      </c>
      <c r="D63" s="451"/>
      <c r="E63" s="81" t="s">
        <v>706</v>
      </c>
      <c r="F63" s="38" t="s">
        <v>20</v>
      </c>
      <c r="G63" s="338" t="s">
        <v>701</v>
      </c>
      <c r="H63" s="338" t="s">
        <v>289</v>
      </c>
      <c r="I63" s="338" t="s">
        <v>289</v>
      </c>
      <c r="J63" s="338" t="s">
        <v>290</v>
      </c>
      <c r="K63" s="338" t="s">
        <v>291</v>
      </c>
      <c r="L63" s="338" t="s">
        <v>289</v>
      </c>
      <c r="M63" s="258"/>
      <c r="N63" s="258"/>
      <c r="O63" s="71"/>
      <c r="P63" s="71"/>
      <c r="Q63" s="71"/>
      <c r="R63" s="72"/>
      <c r="S63" s="190"/>
    </row>
    <row r="64" spans="1:21" ht="12.75">
      <c r="A64" s="366"/>
      <c r="B64" s="403"/>
      <c r="C64" s="166"/>
      <c r="D64" s="199"/>
      <c r="E64" s="401"/>
      <c r="F64" s="134"/>
      <c r="G64" s="369"/>
      <c r="H64" s="369"/>
      <c r="I64" s="369"/>
      <c r="J64" s="369"/>
      <c r="K64" s="369"/>
      <c r="L64" s="369"/>
      <c r="M64" s="259"/>
      <c r="N64" s="259"/>
      <c r="O64" s="167"/>
      <c r="P64" s="167"/>
      <c r="Q64" s="167"/>
      <c r="R64" s="167"/>
      <c r="S64" s="201"/>
    </row>
    <row r="65" spans="1:19" ht="57" customHeight="1">
      <c r="A65" s="730">
        <f>A68+A72</f>
        <v>1.9999999999999997E-2</v>
      </c>
      <c r="B65" s="661" t="s">
        <v>583</v>
      </c>
      <c r="C65" s="668" t="s">
        <v>79</v>
      </c>
      <c r="D65" s="668"/>
      <c r="E65" s="81" t="s">
        <v>708</v>
      </c>
      <c r="F65" s="38" t="s">
        <v>20</v>
      </c>
      <c r="G65" s="338" t="s">
        <v>701</v>
      </c>
      <c r="H65" s="338" t="s">
        <v>49</v>
      </c>
      <c r="I65" s="338" t="s">
        <v>49</v>
      </c>
      <c r="J65" s="338" t="s">
        <v>72</v>
      </c>
      <c r="K65" s="338" t="s">
        <v>32</v>
      </c>
      <c r="L65" s="338" t="s">
        <v>49</v>
      </c>
      <c r="M65" s="256"/>
      <c r="N65" s="257"/>
      <c r="O65" s="71"/>
      <c r="P65" s="71"/>
      <c r="Q65" s="71"/>
      <c r="R65" s="72"/>
      <c r="S65" s="190"/>
    </row>
    <row r="66" spans="1:19" ht="57" customHeight="1">
      <c r="A66" s="731"/>
      <c r="B66" s="663"/>
      <c r="C66" s="670"/>
      <c r="D66" s="670"/>
      <c r="E66" s="172" t="s">
        <v>751</v>
      </c>
      <c r="F66" s="38" t="s">
        <v>20</v>
      </c>
      <c r="G66" s="338" t="s">
        <v>22</v>
      </c>
      <c r="H66" s="338" t="s">
        <v>49</v>
      </c>
      <c r="I66" s="338" t="s">
        <v>49</v>
      </c>
      <c r="J66" s="338" t="s">
        <v>72</v>
      </c>
      <c r="K66" s="338" t="s">
        <v>32</v>
      </c>
      <c r="L66" s="338" t="s">
        <v>49</v>
      </c>
      <c r="M66" s="256"/>
      <c r="N66" s="257"/>
      <c r="O66" s="71"/>
      <c r="P66" s="71"/>
      <c r="Q66" s="71"/>
      <c r="R66" s="72"/>
      <c r="S66" s="190"/>
    </row>
    <row r="67" spans="1:19" ht="6.6" customHeight="1">
      <c r="A67" s="366"/>
      <c r="B67" s="403"/>
      <c r="C67" s="166"/>
      <c r="D67" s="199"/>
      <c r="E67" s="401"/>
      <c r="F67" s="134"/>
      <c r="G67" s="369"/>
      <c r="H67" s="369"/>
      <c r="I67" s="369"/>
      <c r="J67" s="369"/>
      <c r="K67" s="369"/>
      <c r="L67" s="369"/>
      <c r="M67" s="222"/>
      <c r="N67" s="167"/>
      <c r="O67" s="167"/>
      <c r="P67" s="167"/>
      <c r="Q67" s="167"/>
      <c r="R67" s="167"/>
      <c r="S67" s="201"/>
    </row>
    <row r="68" spans="1:19" s="35" customFormat="1" ht="40.5" customHeight="1">
      <c r="A68" s="761">
        <v>2E-3</v>
      </c>
      <c r="B68" s="681" t="s">
        <v>358</v>
      </c>
      <c r="C68" s="597" t="s">
        <v>79</v>
      </c>
      <c r="D68" s="175" t="s">
        <v>81</v>
      </c>
      <c r="E68" s="385" t="s">
        <v>80</v>
      </c>
      <c r="F68" s="29" t="s">
        <v>19</v>
      </c>
      <c r="G68" s="337" t="s">
        <v>22</v>
      </c>
      <c r="H68" s="337" t="s">
        <v>25</v>
      </c>
      <c r="I68" s="337" t="s">
        <v>71</v>
      </c>
      <c r="J68" s="337" t="s">
        <v>28</v>
      </c>
      <c r="K68" s="337" t="s">
        <v>28</v>
      </c>
      <c r="L68" s="337" t="s">
        <v>28</v>
      </c>
      <c r="M68" s="264"/>
      <c r="N68" s="208"/>
      <c r="O68" s="558"/>
      <c r="P68" s="558"/>
      <c r="Q68" s="558"/>
      <c r="R68" s="558"/>
      <c r="S68" s="558"/>
    </row>
    <row r="69" spans="1:19" s="35" customFormat="1" ht="36" customHeight="1">
      <c r="A69" s="762"/>
      <c r="B69" s="697"/>
      <c r="C69" s="598"/>
      <c r="D69" s="175" t="s">
        <v>292</v>
      </c>
      <c r="E69" s="385" t="s">
        <v>80</v>
      </c>
      <c r="F69" s="29" t="s">
        <v>19</v>
      </c>
      <c r="G69" s="337" t="s">
        <v>22</v>
      </c>
      <c r="H69" s="337" t="s">
        <v>25</v>
      </c>
      <c r="I69" s="337" t="s">
        <v>71</v>
      </c>
      <c r="J69" s="337" t="s">
        <v>28</v>
      </c>
      <c r="K69" s="337" t="s">
        <v>28</v>
      </c>
      <c r="L69" s="337" t="s">
        <v>28</v>
      </c>
      <c r="M69" s="264"/>
      <c r="N69" s="208"/>
      <c r="O69" s="558"/>
      <c r="P69" s="558"/>
      <c r="Q69" s="558"/>
      <c r="R69" s="558"/>
      <c r="S69" s="558"/>
    </row>
    <row r="70" spans="1:19" s="35" customFormat="1" ht="36" customHeight="1">
      <c r="A70" s="762"/>
      <c r="B70" s="697"/>
      <c r="C70" s="598"/>
      <c r="D70" s="175" t="s">
        <v>293</v>
      </c>
      <c r="E70" s="172" t="s">
        <v>834</v>
      </c>
      <c r="F70" s="29" t="s">
        <v>20</v>
      </c>
      <c r="G70" s="337" t="s">
        <v>22</v>
      </c>
      <c r="H70" s="337" t="s">
        <v>33</v>
      </c>
      <c r="I70" s="337" t="s">
        <v>33</v>
      </c>
      <c r="J70" s="337" t="s">
        <v>33</v>
      </c>
      <c r="K70" s="337" t="s">
        <v>33</v>
      </c>
      <c r="L70" s="337" t="s">
        <v>33</v>
      </c>
      <c r="M70" s="123"/>
      <c r="N70" s="208"/>
      <c r="O70" s="558"/>
      <c r="P70" s="558"/>
      <c r="Q70" s="558"/>
      <c r="R70" s="558"/>
      <c r="S70" s="558"/>
    </row>
    <row r="71" spans="1:19" s="35" customFormat="1" ht="57.75" customHeight="1">
      <c r="A71" s="763"/>
      <c r="B71" s="682"/>
      <c r="C71" s="599"/>
      <c r="D71" s="200" t="s">
        <v>294</v>
      </c>
      <c r="E71" s="28" t="s">
        <v>295</v>
      </c>
      <c r="F71" s="29" t="s">
        <v>19</v>
      </c>
      <c r="G71" s="337" t="s">
        <v>22</v>
      </c>
      <c r="H71" s="337" t="s">
        <v>25</v>
      </c>
      <c r="I71" s="337" t="s">
        <v>71</v>
      </c>
      <c r="J71" s="337" t="s">
        <v>28</v>
      </c>
      <c r="K71" s="337" t="s">
        <v>28</v>
      </c>
      <c r="L71" s="337" t="s">
        <v>28</v>
      </c>
      <c r="M71" s="123"/>
      <c r="N71" s="208"/>
      <c r="O71" s="558"/>
      <c r="P71" s="558"/>
      <c r="Q71" s="558"/>
      <c r="R71" s="558"/>
      <c r="S71" s="558"/>
    </row>
    <row r="72" spans="1:19" s="35" customFormat="1" ht="45">
      <c r="A72" s="755">
        <v>1.7999999999999999E-2</v>
      </c>
      <c r="B72" s="758" t="s">
        <v>481</v>
      </c>
      <c r="C72" s="597" t="s">
        <v>79</v>
      </c>
      <c r="D72" s="175" t="s">
        <v>296</v>
      </c>
      <c r="E72" s="385" t="s">
        <v>80</v>
      </c>
      <c r="F72" s="29" t="s">
        <v>19</v>
      </c>
      <c r="G72" s="337" t="s">
        <v>22</v>
      </c>
      <c r="H72" s="337" t="s">
        <v>25</v>
      </c>
      <c r="I72" s="337" t="s">
        <v>71</v>
      </c>
      <c r="J72" s="337" t="s">
        <v>28</v>
      </c>
      <c r="K72" s="337" t="s">
        <v>28</v>
      </c>
      <c r="L72" s="337" t="s">
        <v>28</v>
      </c>
      <c r="M72" s="264"/>
      <c r="N72" s="208"/>
      <c r="O72" s="33"/>
      <c r="P72" s="33"/>
      <c r="Q72" s="33"/>
      <c r="R72" s="50"/>
      <c r="S72" s="50"/>
    </row>
    <row r="73" spans="1:19" s="35" customFormat="1" ht="53.25" customHeight="1">
      <c r="A73" s="756"/>
      <c r="B73" s="759"/>
      <c r="C73" s="598"/>
      <c r="D73" s="175" t="s">
        <v>297</v>
      </c>
      <c r="E73" s="385" t="s">
        <v>80</v>
      </c>
      <c r="F73" s="29" t="s">
        <v>19</v>
      </c>
      <c r="G73" s="337" t="s">
        <v>22</v>
      </c>
      <c r="H73" s="337" t="s">
        <v>25</v>
      </c>
      <c r="I73" s="337" t="s">
        <v>71</v>
      </c>
      <c r="J73" s="337" t="s">
        <v>28</v>
      </c>
      <c r="K73" s="337" t="s">
        <v>28</v>
      </c>
      <c r="L73" s="337" t="s">
        <v>28</v>
      </c>
      <c r="M73" s="264"/>
      <c r="N73" s="208"/>
      <c r="O73" s="33"/>
      <c r="P73" s="33"/>
      <c r="Q73" s="33"/>
      <c r="R73" s="50"/>
      <c r="S73" s="50"/>
    </row>
    <row r="74" spans="1:19" s="35" customFormat="1" ht="66.75" customHeight="1">
      <c r="A74" s="756"/>
      <c r="B74" s="759"/>
      <c r="C74" s="598"/>
      <c r="D74" s="175" t="s">
        <v>298</v>
      </c>
      <c r="E74" s="172" t="s">
        <v>834</v>
      </c>
      <c r="F74" s="29" t="s">
        <v>20</v>
      </c>
      <c r="G74" s="337" t="s">
        <v>22</v>
      </c>
      <c r="H74" s="337" t="s">
        <v>33</v>
      </c>
      <c r="I74" s="337" t="s">
        <v>33</v>
      </c>
      <c r="J74" s="337" t="s">
        <v>33</v>
      </c>
      <c r="K74" s="337" t="s">
        <v>33</v>
      </c>
      <c r="L74" s="337" t="s">
        <v>33</v>
      </c>
      <c r="M74" s="123"/>
      <c r="N74" s="208"/>
      <c r="O74" s="33"/>
      <c r="P74" s="33"/>
      <c r="Q74" s="33"/>
      <c r="R74" s="50"/>
      <c r="S74" s="50"/>
    </row>
    <row r="75" spans="1:19" s="35" customFormat="1" ht="48.75" customHeight="1">
      <c r="A75" s="757"/>
      <c r="B75" s="760"/>
      <c r="C75" s="599"/>
      <c r="D75" s="175" t="s">
        <v>299</v>
      </c>
      <c r="E75" s="28" t="s">
        <v>295</v>
      </c>
      <c r="F75" s="29" t="s">
        <v>19</v>
      </c>
      <c r="G75" s="337" t="s">
        <v>22</v>
      </c>
      <c r="H75" s="337" t="s">
        <v>25</v>
      </c>
      <c r="I75" s="337" t="s">
        <v>71</v>
      </c>
      <c r="J75" s="337" t="s">
        <v>28</v>
      </c>
      <c r="K75" s="337" t="s">
        <v>28</v>
      </c>
      <c r="L75" s="337" t="s">
        <v>28</v>
      </c>
      <c r="M75" s="264"/>
      <c r="N75" s="208"/>
      <c r="O75" s="33"/>
      <c r="P75" s="33"/>
      <c r="Q75" s="33"/>
      <c r="R75" s="50"/>
      <c r="S75" s="50"/>
    </row>
    <row r="76" spans="1:19" ht="12.75">
      <c r="A76" s="363"/>
      <c r="B76" s="492"/>
      <c r="C76" s="521"/>
      <c r="D76" s="199"/>
      <c r="E76" s="401"/>
      <c r="F76" s="134"/>
      <c r="G76" s="369"/>
      <c r="H76" s="369"/>
      <c r="I76" s="369"/>
      <c r="J76" s="369"/>
      <c r="K76" s="369"/>
      <c r="L76" s="369"/>
      <c r="M76" s="222"/>
      <c r="N76" s="229"/>
      <c r="O76" s="167"/>
      <c r="P76" s="167"/>
      <c r="Q76" s="167"/>
      <c r="R76" s="167"/>
      <c r="S76" s="201"/>
    </row>
    <row r="77" spans="1:19" ht="37.15" customHeight="1">
      <c r="A77" s="456">
        <f>A79</f>
        <v>4.7500000000000001E-2</v>
      </c>
      <c r="B77" s="426" t="s">
        <v>584</v>
      </c>
      <c r="C77" s="516" t="s">
        <v>165</v>
      </c>
      <c r="D77" s="453"/>
      <c r="E77" s="391" t="s">
        <v>416</v>
      </c>
      <c r="F77" s="46" t="s">
        <v>20</v>
      </c>
      <c r="G77" s="344" t="s">
        <v>417</v>
      </c>
      <c r="H77" s="338" t="s">
        <v>31</v>
      </c>
      <c r="I77" s="338" t="s">
        <v>418</v>
      </c>
      <c r="J77" s="338" t="s">
        <v>418</v>
      </c>
      <c r="K77" s="338" t="s">
        <v>828</v>
      </c>
      <c r="L77" s="338" t="s">
        <v>418</v>
      </c>
      <c r="M77" s="260"/>
      <c r="N77" s="257"/>
      <c r="O77" s="74"/>
      <c r="P77" s="74"/>
      <c r="Q77" s="74"/>
      <c r="R77" s="72"/>
      <c r="S77" s="190"/>
    </row>
    <row r="78" spans="1:19" ht="16.5" customHeight="1">
      <c r="A78" s="363"/>
      <c r="B78" s="492"/>
      <c r="C78" s="521"/>
      <c r="D78" s="199"/>
      <c r="E78" s="401"/>
      <c r="F78" s="134"/>
      <c r="G78" s="369"/>
      <c r="H78" s="369"/>
      <c r="I78" s="369"/>
      <c r="J78" s="369"/>
      <c r="K78" s="369"/>
      <c r="L78" s="369"/>
      <c r="M78" s="259"/>
      <c r="N78" s="259"/>
      <c r="O78" s="167"/>
      <c r="P78" s="167"/>
      <c r="Q78" s="167"/>
      <c r="R78" s="167"/>
      <c r="S78" s="201"/>
    </row>
    <row r="79" spans="1:19" ht="67.5">
      <c r="A79" s="456">
        <v>4.7500000000000001E-2</v>
      </c>
      <c r="B79" s="487" t="s">
        <v>585</v>
      </c>
      <c r="C79" s="516" t="s">
        <v>165</v>
      </c>
      <c r="D79" s="453"/>
      <c r="E79" s="391" t="s">
        <v>467</v>
      </c>
      <c r="F79" s="46" t="s">
        <v>468</v>
      </c>
      <c r="G79" s="344" t="s">
        <v>384</v>
      </c>
      <c r="H79" s="344" t="s">
        <v>384</v>
      </c>
      <c r="I79" s="344" t="s">
        <v>384</v>
      </c>
      <c r="J79" s="344" t="s">
        <v>384</v>
      </c>
      <c r="K79" s="344" t="s">
        <v>384</v>
      </c>
      <c r="L79" s="344" t="s">
        <v>384</v>
      </c>
      <c r="M79" s="249"/>
      <c r="N79" s="257"/>
      <c r="O79" s="71"/>
      <c r="P79" s="71"/>
      <c r="Q79" s="71"/>
      <c r="R79" s="72"/>
      <c r="S79" s="190"/>
    </row>
    <row r="80" spans="1:19" ht="7.9" customHeight="1">
      <c r="A80" s="363"/>
      <c r="B80" s="492"/>
      <c r="C80" s="521"/>
      <c r="D80" s="199"/>
      <c r="E80" s="401"/>
      <c r="F80" s="134"/>
      <c r="G80" s="369"/>
      <c r="H80" s="369"/>
      <c r="I80" s="369"/>
      <c r="J80" s="369"/>
      <c r="K80" s="369"/>
      <c r="L80" s="369"/>
      <c r="M80" s="222"/>
      <c r="N80" s="228"/>
      <c r="O80" s="167"/>
      <c r="P80" s="167"/>
      <c r="Q80" s="167"/>
      <c r="R80" s="167"/>
      <c r="S80" s="201"/>
    </row>
    <row r="81" spans="1:19" ht="56.25" customHeight="1">
      <c r="A81" s="573">
        <v>2.2499999999999999E-2</v>
      </c>
      <c r="B81" s="764" t="s">
        <v>409</v>
      </c>
      <c r="C81" s="735" t="s">
        <v>448</v>
      </c>
      <c r="D81" s="172" t="s">
        <v>437</v>
      </c>
      <c r="E81" s="81" t="s">
        <v>163</v>
      </c>
      <c r="F81" s="38" t="s">
        <v>19</v>
      </c>
      <c r="G81" s="338" t="s">
        <v>22</v>
      </c>
      <c r="H81" s="338" t="s">
        <v>28</v>
      </c>
      <c r="I81" s="338" t="s">
        <v>28</v>
      </c>
      <c r="J81" s="338" t="s">
        <v>28</v>
      </c>
      <c r="K81" s="338" t="s">
        <v>22</v>
      </c>
      <c r="L81" s="338" t="s">
        <v>22</v>
      </c>
      <c r="M81" s="125"/>
      <c r="N81" s="227"/>
      <c r="O81" s="188"/>
      <c r="P81" s="188"/>
      <c r="Q81" s="188"/>
      <c r="R81" s="188"/>
      <c r="S81" s="188"/>
    </row>
    <row r="82" spans="1:19" ht="56.25">
      <c r="A82" s="573"/>
      <c r="B82" s="765"/>
      <c r="C82" s="740"/>
      <c r="D82" s="172" t="s">
        <v>436</v>
      </c>
      <c r="E82" s="81" t="s">
        <v>818</v>
      </c>
      <c r="F82" s="38" t="s">
        <v>19</v>
      </c>
      <c r="G82" s="338" t="s">
        <v>22</v>
      </c>
      <c r="H82" s="338" t="s">
        <v>28</v>
      </c>
      <c r="I82" s="338" t="s">
        <v>28</v>
      </c>
      <c r="J82" s="322" t="s">
        <v>22</v>
      </c>
      <c r="K82" s="338" t="s">
        <v>28</v>
      </c>
      <c r="L82" s="338" t="s">
        <v>22</v>
      </c>
      <c r="M82" s="125"/>
      <c r="N82" s="227"/>
      <c r="O82" s="187"/>
      <c r="P82" s="187"/>
      <c r="Q82" s="187"/>
      <c r="R82" s="187"/>
      <c r="S82" s="187"/>
    </row>
    <row r="83" spans="1:19" ht="56.25">
      <c r="A83" s="573"/>
      <c r="B83" s="766"/>
      <c r="C83" s="736"/>
      <c r="D83" s="172" t="s">
        <v>279</v>
      </c>
      <c r="E83" s="391" t="s">
        <v>78</v>
      </c>
      <c r="F83" s="38" t="s">
        <v>19</v>
      </c>
      <c r="G83" s="338" t="s">
        <v>22</v>
      </c>
      <c r="H83" s="338" t="s">
        <v>28</v>
      </c>
      <c r="I83" s="338" t="s">
        <v>28</v>
      </c>
      <c r="J83" s="322" t="s">
        <v>22</v>
      </c>
      <c r="K83" s="338" t="s">
        <v>22</v>
      </c>
      <c r="L83" s="338" t="s">
        <v>28</v>
      </c>
      <c r="M83" s="125"/>
      <c r="N83" s="227"/>
      <c r="O83" s="74"/>
      <c r="P83" s="74"/>
      <c r="Q83" s="74"/>
      <c r="R83" s="73"/>
      <c r="S83" s="172"/>
    </row>
    <row r="84" spans="1:19" ht="56.25" customHeight="1">
      <c r="A84" s="130">
        <v>5.0000000000000001E-3</v>
      </c>
      <c r="B84" s="494" t="s">
        <v>558</v>
      </c>
      <c r="C84" s="520" t="s">
        <v>559</v>
      </c>
      <c r="D84" s="172" t="s">
        <v>554</v>
      </c>
      <c r="E84" s="172" t="s">
        <v>819</v>
      </c>
      <c r="F84" s="38" t="s">
        <v>19</v>
      </c>
      <c r="G84" s="338" t="s">
        <v>22</v>
      </c>
      <c r="H84" s="338" t="s">
        <v>28</v>
      </c>
      <c r="I84" s="338" t="s">
        <v>28</v>
      </c>
      <c r="J84" s="338" t="s">
        <v>28</v>
      </c>
      <c r="K84" s="338" t="s">
        <v>28</v>
      </c>
      <c r="L84" s="338" t="s">
        <v>28</v>
      </c>
      <c r="M84" s="125"/>
      <c r="N84" s="227"/>
      <c r="O84" s="90"/>
      <c r="P84" s="90"/>
      <c r="Q84" s="90"/>
      <c r="R84" s="73"/>
      <c r="S84" s="187"/>
    </row>
    <row r="85" spans="1:19" ht="77.25" customHeight="1">
      <c r="A85" s="454">
        <v>0.02</v>
      </c>
      <c r="B85" s="487" t="s">
        <v>560</v>
      </c>
      <c r="C85" s="103" t="s">
        <v>165</v>
      </c>
      <c r="D85" s="176" t="s">
        <v>410</v>
      </c>
      <c r="E85" s="298" t="s">
        <v>555</v>
      </c>
      <c r="F85" s="103" t="s">
        <v>164</v>
      </c>
      <c r="G85" s="322" t="s">
        <v>50</v>
      </c>
      <c r="H85" s="322" t="s">
        <v>75</v>
      </c>
      <c r="I85" s="322" t="s">
        <v>25</v>
      </c>
      <c r="J85" s="322" t="s">
        <v>50</v>
      </c>
      <c r="K85" s="322" t="s">
        <v>50</v>
      </c>
      <c r="L85" s="322" t="s">
        <v>50</v>
      </c>
      <c r="M85" s="125"/>
      <c r="N85" s="227"/>
      <c r="O85" s="90"/>
      <c r="P85" s="90"/>
      <c r="Q85" s="90"/>
      <c r="R85" s="73"/>
      <c r="S85" s="188"/>
    </row>
    <row r="86" spans="1:19" ht="46.5" customHeight="1">
      <c r="A86" s="656">
        <v>2.5000000000000001E-3</v>
      </c>
      <c r="B86" s="673" t="s">
        <v>800</v>
      </c>
      <c r="C86" s="668" t="s">
        <v>801</v>
      </c>
      <c r="D86" s="668" t="s">
        <v>469</v>
      </c>
      <c r="E86" s="423" t="s">
        <v>799</v>
      </c>
      <c r="F86" s="103" t="s">
        <v>20</v>
      </c>
      <c r="G86" s="425">
        <f>83737480/87785942</f>
        <v>0.95388257040062296</v>
      </c>
      <c r="H86" s="425">
        <v>0.98</v>
      </c>
      <c r="I86" s="425">
        <v>0.97</v>
      </c>
      <c r="J86" s="425">
        <v>0.96</v>
      </c>
      <c r="K86" s="425">
        <v>0.96499999999999997</v>
      </c>
      <c r="L86" s="425">
        <v>0.97</v>
      </c>
      <c r="M86" s="125"/>
      <c r="N86" s="125"/>
      <c r="O86" s="319"/>
      <c r="P86" s="319"/>
      <c r="Q86" s="319"/>
      <c r="R86" s="303"/>
      <c r="S86" s="303"/>
    </row>
    <row r="87" spans="1:19" ht="35.25" customHeight="1">
      <c r="A87" s="657"/>
      <c r="B87" s="674"/>
      <c r="C87" s="670"/>
      <c r="D87" s="670"/>
      <c r="E87" s="424" t="s">
        <v>798</v>
      </c>
      <c r="F87" s="103" t="s">
        <v>20</v>
      </c>
      <c r="G87" s="425">
        <v>0</v>
      </c>
      <c r="H87" s="425">
        <v>0.3</v>
      </c>
      <c r="I87" s="425">
        <v>0.2</v>
      </c>
      <c r="J87" s="425">
        <v>0</v>
      </c>
      <c r="K87" s="425">
        <v>0.1</v>
      </c>
      <c r="L87" s="425">
        <v>0.2</v>
      </c>
      <c r="M87" s="125"/>
      <c r="N87" s="125"/>
      <c r="O87" s="319"/>
      <c r="P87" s="319"/>
      <c r="Q87" s="319"/>
      <c r="R87" s="303"/>
      <c r="S87" s="303"/>
    </row>
    <row r="88" spans="1:19" s="204" customFormat="1" ht="12.75">
      <c r="A88" s="165"/>
      <c r="B88" s="403"/>
      <c r="C88" s="166"/>
      <c r="D88" s="191"/>
      <c r="E88" s="403"/>
      <c r="F88" s="166"/>
      <c r="G88" s="371"/>
      <c r="H88" s="371"/>
      <c r="I88" s="371"/>
      <c r="J88" s="371"/>
      <c r="K88" s="371"/>
      <c r="L88" s="371"/>
      <c r="M88" s="224"/>
      <c r="N88" s="230"/>
      <c r="O88" s="167"/>
      <c r="P88" s="167"/>
      <c r="Q88" s="167"/>
      <c r="R88" s="167"/>
      <c r="S88" s="201"/>
    </row>
    <row r="89" spans="1:19" ht="81.599999999999994" customHeight="1">
      <c r="A89" s="730">
        <f>A92</f>
        <v>0.03</v>
      </c>
      <c r="B89" s="673" t="s">
        <v>574</v>
      </c>
      <c r="C89" s="668" t="s">
        <v>421</v>
      </c>
      <c r="D89" s="668"/>
      <c r="E89" s="81" t="s">
        <v>419</v>
      </c>
      <c r="F89" s="38" t="s">
        <v>20</v>
      </c>
      <c r="G89" s="338" t="s">
        <v>701</v>
      </c>
      <c r="H89" s="338" t="s">
        <v>289</v>
      </c>
      <c r="I89" s="338" t="s">
        <v>289</v>
      </c>
      <c r="J89" s="338" t="s">
        <v>290</v>
      </c>
      <c r="K89" s="338" t="s">
        <v>291</v>
      </c>
      <c r="L89" s="338" t="s">
        <v>289</v>
      </c>
      <c r="M89" s="254"/>
      <c r="N89" s="254"/>
      <c r="O89" s="71"/>
      <c r="P89" s="71"/>
      <c r="Q89" s="71"/>
      <c r="R89" s="72"/>
      <c r="S89" s="190"/>
    </row>
    <row r="90" spans="1:19" ht="81.599999999999994" customHeight="1">
      <c r="A90" s="731"/>
      <c r="B90" s="674"/>
      <c r="C90" s="670"/>
      <c r="D90" s="670"/>
      <c r="E90" s="172" t="s">
        <v>752</v>
      </c>
      <c r="F90" s="38" t="s">
        <v>711</v>
      </c>
      <c r="G90" s="338" t="s">
        <v>85</v>
      </c>
      <c r="H90" s="338" t="s">
        <v>23</v>
      </c>
      <c r="I90" s="338" t="s">
        <v>25</v>
      </c>
      <c r="J90" s="338" t="s">
        <v>85</v>
      </c>
      <c r="K90" s="338" t="s">
        <v>89</v>
      </c>
      <c r="L90" s="338" t="s">
        <v>25</v>
      </c>
      <c r="M90" s="253"/>
      <c r="N90" s="256"/>
      <c r="O90" s="71"/>
      <c r="P90" s="71"/>
      <c r="Q90" s="71"/>
      <c r="R90" s="72"/>
      <c r="S90" s="190"/>
    </row>
    <row r="91" spans="1:19" s="205" customFormat="1" ht="12.75">
      <c r="A91" s="168"/>
      <c r="B91" s="404"/>
      <c r="C91" s="169"/>
      <c r="D91" s="198"/>
      <c r="E91" s="404"/>
      <c r="F91" s="169"/>
      <c r="G91" s="374"/>
      <c r="H91" s="374"/>
      <c r="I91" s="374"/>
      <c r="J91" s="374"/>
      <c r="K91" s="374"/>
      <c r="L91" s="374"/>
      <c r="M91" s="169"/>
      <c r="N91" s="169"/>
      <c r="O91" s="167"/>
      <c r="P91" s="167"/>
      <c r="Q91" s="167"/>
      <c r="R91" s="167"/>
      <c r="S91" s="202"/>
    </row>
    <row r="92" spans="1:19" ht="56.25">
      <c r="A92" s="456">
        <f>A94+A95+A99</f>
        <v>0.03</v>
      </c>
      <c r="B92" s="488" t="s">
        <v>575</v>
      </c>
      <c r="C92" s="517" t="s">
        <v>165</v>
      </c>
      <c r="D92" s="451"/>
      <c r="E92" s="81" t="s">
        <v>420</v>
      </c>
      <c r="F92" s="38" t="s">
        <v>20</v>
      </c>
      <c r="G92" s="338" t="s">
        <v>21</v>
      </c>
      <c r="H92" s="338" t="s">
        <v>49</v>
      </c>
      <c r="I92" s="338" t="s">
        <v>38</v>
      </c>
      <c r="J92" s="338" t="s">
        <v>36</v>
      </c>
      <c r="K92" s="338" t="s">
        <v>66</v>
      </c>
      <c r="L92" s="338" t="s">
        <v>38</v>
      </c>
      <c r="M92" s="256"/>
      <c r="N92" s="256"/>
      <c r="O92" s="71"/>
      <c r="P92" s="71"/>
      <c r="Q92" s="71"/>
      <c r="R92" s="72"/>
      <c r="S92" s="177"/>
    </row>
    <row r="93" spans="1:19" ht="7.9" customHeight="1">
      <c r="A93" s="363"/>
      <c r="B93" s="492"/>
      <c r="C93" s="521"/>
      <c r="D93" s="199"/>
      <c r="E93" s="199"/>
      <c r="F93" s="134"/>
      <c r="G93" s="369"/>
      <c r="H93" s="369"/>
      <c r="I93" s="369"/>
      <c r="J93" s="369"/>
      <c r="K93" s="369"/>
      <c r="L93" s="369"/>
      <c r="M93" s="222"/>
      <c r="N93" s="228"/>
      <c r="O93" s="167"/>
      <c r="P93" s="167"/>
      <c r="Q93" s="167"/>
      <c r="R93" s="167"/>
      <c r="S93" s="201"/>
    </row>
    <row r="94" spans="1:19" s="206" customFormat="1" ht="90" customHeight="1">
      <c r="A94" s="456">
        <v>5.0000000000000001E-3</v>
      </c>
      <c r="B94" s="480" t="s">
        <v>375</v>
      </c>
      <c r="C94" s="516" t="s">
        <v>383</v>
      </c>
      <c r="D94" s="177" t="s">
        <v>376</v>
      </c>
      <c r="E94" s="172" t="s">
        <v>820</v>
      </c>
      <c r="F94" s="103" t="s">
        <v>164</v>
      </c>
      <c r="G94" s="375">
        <v>0</v>
      </c>
      <c r="H94" s="448">
        <v>1</v>
      </c>
      <c r="I94" s="448">
        <v>1</v>
      </c>
      <c r="J94" s="375">
        <v>1</v>
      </c>
      <c r="K94" s="448">
        <v>0</v>
      </c>
      <c r="L94" s="375">
        <v>1</v>
      </c>
      <c r="M94" s="225"/>
      <c r="N94" s="256"/>
      <c r="O94" s="87"/>
      <c r="P94" s="133"/>
      <c r="Q94" s="87"/>
      <c r="R94" s="73"/>
      <c r="S94" s="318"/>
    </row>
    <row r="95" spans="1:19" ht="78.75">
      <c r="A95" s="656">
        <v>2.2499999999999999E-2</v>
      </c>
      <c r="B95" s="764" t="s">
        <v>821</v>
      </c>
      <c r="C95" s="767" t="s">
        <v>520</v>
      </c>
      <c r="D95" s="172" t="s">
        <v>300</v>
      </c>
      <c r="E95" s="172" t="s">
        <v>414</v>
      </c>
      <c r="F95" s="38" t="s">
        <v>377</v>
      </c>
      <c r="G95" s="376" t="s">
        <v>701</v>
      </c>
      <c r="H95" s="376">
        <v>12080</v>
      </c>
      <c r="I95" s="376">
        <v>12080</v>
      </c>
      <c r="J95" s="376">
        <v>0</v>
      </c>
      <c r="K95" s="376">
        <f>10000+2080</f>
        <v>12080</v>
      </c>
      <c r="L95" s="376">
        <f>10000+2080</f>
        <v>12080</v>
      </c>
      <c r="M95" s="225"/>
      <c r="N95" s="231"/>
      <c r="O95" s="76"/>
      <c r="P95" s="77"/>
      <c r="Q95" s="77"/>
      <c r="R95" s="72"/>
      <c r="S95" s="187"/>
    </row>
    <row r="96" spans="1:19" ht="101.25">
      <c r="A96" s="660"/>
      <c r="B96" s="765"/>
      <c r="C96" s="768"/>
      <c r="D96" s="172" t="s">
        <v>301</v>
      </c>
      <c r="E96" s="172" t="s">
        <v>415</v>
      </c>
      <c r="F96" s="38" t="s">
        <v>359</v>
      </c>
      <c r="G96" s="376" t="s">
        <v>701</v>
      </c>
      <c r="H96" s="376">
        <v>6000</v>
      </c>
      <c r="I96" s="376">
        <f>3000</f>
        <v>3000</v>
      </c>
      <c r="J96" s="376">
        <v>1000</v>
      </c>
      <c r="K96" s="376">
        <v>3000</v>
      </c>
      <c r="L96" s="376">
        <v>3000</v>
      </c>
      <c r="M96" s="263"/>
      <c r="N96" s="225"/>
      <c r="O96" s="76"/>
      <c r="P96" s="77"/>
      <c r="Q96" s="77"/>
      <c r="R96" s="72"/>
      <c r="S96" s="187"/>
    </row>
    <row r="97" spans="1:19" ht="56.25">
      <c r="A97" s="660"/>
      <c r="B97" s="765"/>
      <c r="C97" s="768"/>
      <c r="D97" s="172" t="s">
        <v>302</v>
      </c>
      <c r="E97" s="172" t="s">
        <v>303</v>
      </c>
      <c r="F97" s="38" t="s">
        <v>377</v>
      </c>
      <c r="G97" s="376" t="s">
        <v>701</v>
      </c>
      <c r="H97" s="376">
        <f>I97+3000</f>
        <v>14296</v>
      </c>
      <c r="I97" s="376">
        <v>11296</v>
      </c>
      <c r="J97" s="376">
        <f>6676+(550+300)+480+40+250</f>
        <v>8296</v>
      </c>
      <c r="K97" s="376">
        <f>J97+3000</f>
        <v>11296</v>
      </c>
      <c r="L97" s="376">
        <f>K97</f>
        <v>11296</v>
      </c>
      <c r="M97" s="263"/>
      <c r="N97" s="225"/>
      <c r="O97" s="76"/>
      <c r="P97" s="77"/>
      <c r="Q97" s="76"/>
      <c r="R97" s="104"/>
      <c r="S97" s="187"/>
    </row>
    <row r="98" spans="1:19" ht="54.75" customHeight="1">
      <c r="A98" s="660"/>
      <c r="B98" s="766"/>
      <c r="C98" s="769"/>
      <c r="D98" s="172" t="s">
        <v>282</v>
      </c>
      <c r="E98" s="176" t="s">
        <v>304</v>
      </c>
      <c r="F98" s="38" t="s">
        <v>822</v>
      </c>
      <c r="G98" s="376">
        <v>0</v>
      </c>
      <c r="H98" s="376">
        <v>1</v>
      </c>
      <c r="I98" s="376">
        <v>1</v>
      </c>
      <c r="J98" s="377">
        <v>0</v>
      </c>
      <c r="K98" s="377">
        <v>1</v>
      </c>
      <c r="L98" s="377">
        <v>1</v>
      </c>
      <c r="M98" s="263"/>
      <c r="N98" s="225"/>
      <c r="O98" s="320"/>
      <c r="P98" s="301"/>
      <c r="Q98" s="301"/>
      <c r="R98" s="321"/>
      <c r="S98" s="188"/>
    </row>
    <row r="99" spans="1:19" ht="120" customHeight="1">
      <c r="A99" s="130">
        <v>2.5000000000000001E-3</v>
      </c>
      <c r="B99" s="494" t="s">
        <v>864</v>
      </c>
      <c r="C99" s="522" t="s">
        <v>521</v>
      </c>
      <c r="D99" s="172" t="s">
        <v>556</v>
      </c>
      <c r="E99" s="172" t="s">
        <v>519</v>
      </c>
      <c r="F99" s="556" t="s">
        <v>19</v>
      </c>
      <c r="G99" s="376">
        <v>0</v>
      </c>
      <c r="H99" s="376">
        <v>1</v>
      </c>
      <c r="I99" s="376">
        <v>1</v>
      </c>
      <c r="J99" s="376">
        <v>0</v>
      </c>
      <c r="K99" s="376">
        <v>1</v>
      </c>
      <c r="L99" s="376">
        <v>1</v>
      </c>
      <c r="M99" s="263"/>
      <c r="N99" s="225"/>
      <c r="O99" s="320"/>
      <c r="P99" s="301"/>
      <c r="Q99" s="320"/>
      <c r="R99" s="321"/>
      <c r="S99" s="188"/>
    </row>
    <row r="100" spans="1:19" s="204" customFormat="1">
      <c r="A100" s="367"/>
      <c r="B100" s="403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224"/>
      <c r="N100" s="230"/>
      <c r="O100" s="167"/>
      <c r="P100" s="167"/>
      <c r="Q100" s="167"/>
      <c r="R100" s="167"/>
      <c r="S100" s="201"/>
    </row>
    <row r="101" spans="1:19" s="204" customFormat="1" ht="25.15" customHeight="1">
      <c r="A101" s="368">
        <f>A9</f>
        <v>0.19999999999999998</v>
      </c>
      <c r="B101" s="495" t="s">
        <v>924</v>
      </c>
      <c r="C101" s="78"/>
      <c r="D101" s="79"/>
      <c r="E101" s="79"/>
      <c r="F101" s="413"/>
      <c r="G101" s="79"/>
      <c r="H101" s="79"/>
      <c r="I101" s="79"/>
      <c r="J101" s="79"/>
      <c r="K101" s="79"/>
      <c r="L101" s="79"/>
      <c r="M101" s="226"/>
      <c r="N101" s="232"/>
      <c r="O101" s="80"/>
      <c r="P101" s="80"/>
      <c r="Q101" s="80"/>
      <c r="R101" s="80"/>
      <c r="S101" s="203"/>
    </row>
    <row r="103" spans="1:19" ht="15">
      <c r="B103" s="541"/>
      <c r="C103" s="542"/>
      <c r="D103" s="75"/>
      <c r="E103" s="75"/>
      <c r="F103" s="542"/>
    </row>
    <row r="104" spans="1:19" ht="15">
      <c r="B104" s="541"/>
      <c r="C104" s="542"/>
      <c r="D104" s="75"/>
      <c r="E104" s="75"/>
      <c r="F104" s="542"/>
    </row>
  </sheetData>
  <sheetProtection password="C01C" sheet="1" objects="1" scenarios="1"/>
  <mergeCells count="68">
    <mergeCell ref="A81:A83"/>
    <mergeCell ref="B81:B83"/>
    <mergeCell ref="C81:C83"/>
    <mergeCell ref="A89:A90"/>
    <mergeCell ref="A95:A98"/>
    <mergeCell ref="B95:B98"/>
    <mergeCell ref="C95:C98"/>
    <mergeCell ref="A86:A87"/>
    <mergeCell ref="B86:B87"/>
    <mergeCell ref="C86:C87"/>
    <mergeCell ref="A72:A75"/>
    <mergeCell ref="B72:B75"/>
    <mergeCell ref="C72:C75"/>
    <mergeCell ref="A68:A71"/>
    <mergeCell ref="B68:B71"/>
    <mergeCell ref="C68:C71"/>
    <mergeCell ref="A11:A12"/>
    <mergeCell ref="B11:B12"/>
    <mergeCell ref="D11:D12"/>
    <mergeCell ref="A56:A57"/>
    <mergeCell ref="B56:B57"/>
    <mergeCell ref="C56:C57"/>
    <mergeCell ref="A43:A47"/>
    <mergeCell ref="A35:A36"/>
    <mergeCell ref="B35:B36"/>
    <mergeCell ref="C35:C36"/>
    <mergeCell ref="A28:A33"/>
    <mergeCell ref="A14:A15"/>
    <mergeCell ref="B14:B15"/>
    <mergeCell ref="A17:A19"/>
    <mergeCell ref="B17:B19"/>
    <mergeCell ref="C17:C19"/>
    <mergeCell ref="A1:A3"/>
    <mergeCell ref="B1:O3"/>
    <mergeCell ref="R1:S2"/>
    <mergeCell ref="R3:S3"/>
    <mergeCell ref="A7:A8"/>
    <mergeCell ref="B7:B8"/>
    <mergeCell ref="C7:C8"/>
    <mergeCell ref="D7:D8"/>
    <mergeCell ref="E7:E8"/>
    <mergeCell ref="F7:F8"/>
    <mergeCell ref="M7:N7"/>
    <mergeCell ref="O7:R7"/>
    <mergeCell ref="S7:S8"/>
    <mergeCell ref="J7:J8"/>
    <mergeCell ref="I7:I8"/>
    <mergeCell ref="K7:K8"/>
    <mergeCell ref="L7:L8"/>
    <mergeCell ref="B89:B90"/>
    <mergeCell ref="C89:C90"/>
    <mergeCell ref="D89:D90"/>
    <mergeCell ref="C11:C12"/>
    <mergeCell ref="C14:C15"/>
    <mergeCell ref="D14:D15"/>
    <mergeCell ref="B28:B33"/>
    <mergeCell ref="C28:C33"/>
    <mergeCell ref="B43:B47"/>
    <mergeCell ref="C43:C47"/>
    <mergeCell ref="G7:G8"/>
    <mergeCell ref="H7:H8"/>
    <mergeCell ref="D86:D87"/>
    <mergeCell ref="A65:A66"/>
    <mergeCell ref="B65:B66"/>
    <mergeCell ref="C65:C66"/>
    <mergeCell ref="D65:D66"/>
    <mergeCell ref="B58:B59"/>
    <mergeCell ref="A58:A5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0" fitToHeight="3" orientation="landscape" r:id="rId1"/>
  <headerFooter differentOddEven="1">
    <oddFooter>&amp;L&amp;D&amp;COficina Asesora de  Planeación&amp;R&amp;P  de  &amp;N</oddFooter>
    <evenFooter>&amp;L&amp;D&amp;COficina Asesora de Planeación&amp;R&amp;P  de  &amp;N</evenFooter>
  </headerFooter>
  <rowBreaks count="1" manualBreakCount="1">
    <brk id="39" max="24" man="1"/>
  </rowBreaks>
  <ignoredErrors>
    <ignoredError sqref="G44:G45 H43:L45 H60:L60 G23:L37 G39:L39 G68:L75 G77:L77 G81:L87 G90:L90 G92:L92 G56:L59 G9:L10 G46:L50 G54 G61 G65:L66 G12:L15 I11:L11 G17:L21" numberStoredAsText="1"/>
    <ignoredError sqref="G11:H11" numberStoredAsText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11</vt:i4>
      </vt:variant>
    </vt:vector>
  </HeadingPairs>
  <TitlesOfParts>
    <vt:vector size="18" baseType="lpstr">
      <vt:lpstr>RESUMEN</vt:lpstr>
      <vt:lpstr>RESUM</vt:lpstr>
      <vt:lpstr>FORMACION TECNOLOGICA DE EXCELE</vt:lpstr>
      <vt:lpstr>DESARROLLO CIENTÍFICO Y TEC</vt:lpstr>
      <vt:lpstr>INTERACCIÓN POLITÉCNICO-SOCIEDA</vt:lpstr>
      <vt:lpstr>FORT.CAPI.SOC.TERRITORIO</vt:lpstr>
      <vt:lpstr>MODERNIZACION GESTION UNIVERSIT</vt:lpstr>
      <vt:lpstr>'DESARROLLO CIENTÍFICO Y TEC'!Área_de_impresión</vt:lpstr>
      <vt:lpstr>'FORMACION TECNOLOGICA DE EXCELE'!Área_de_impresión</vt:lpstr>
      <vt:lpstr>FORT.CAPI.SOC.TERRITORIO!Área_de_impresión</vt:lpstr>
      <vt:lpstr>'INTERACCIÓN POLITÉCNICO-SOCIEDA'!Área_de_impresión</vt:lpstr>
      <vt:lpstr>'MODERNIZACION GESTION UNIVERSIT'!Área_de_impresión</vt:lpstr>
      <vt:lpstr>RESUM!Área_de_impresión</vt:lpstr>
      <vt:lpstr>'DESARROLLO CIENTÍFICO Y TEC'!Títulos_a_imprimir</vt:lpstr>
      <vt:lpstr>'FORMACION TECNOLOGICA DE EXCELE'!Títulos_a_imprimir</vt:lpstr>
      <vt:lpstr>FORT.CAPI.SOC.TERRITORIO!Títulos_a_imprimir</vt:lpstr>
      <vt:lpstr>'INTERACCIÓN POLITÉCNICO-SOCIEDA'!Títulos_a_imprimir</vt:lpstr>
      <vt:lpstr>'MODERNIZACION GESTION UNIVERSIT'!Títulos_a_imprimir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myvasquez</dc:creator>
  <cp:lastModifiedBy>mmtamayo</cp:lastModifiedBy>
  <cp:lastPrinted>2012-10-16T14:46:26Z</cp:lastPrinted>
  <dcterms:created xsi:type="dcterms:W3CDTF">2010-04-29T18:55:32Z</dcterms:created>
  <dcterms:modified xsi:type="dcterms:W3CDTF">2012-11-22T16:31:13Z</dcterms:modified>
</cp:coreProperties>
</file>